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Tal\Documents\Hugh\RR National\"/>
    </mc:Choice>
  </mc:AlternateContent>
  <xr:revisionPtr revIDLastSave="0" documentId="13_ncr:1_{C5EC77C1-BB73-41E6-B560-2FB24C457445}" xr6:coauthVersionLast="47" xr6:coauthVersionMax="47" xr10:uidLastSave="{00000000-0000-0000-0000-000000000000}"/>
  <bookViews>
    <workbookView xWindow="-120" yWindow="-120" windowWidth="24240" windowHeight="13140" xr2:uid="{00000000-000D-0000-FFFF-FFFF00000000}"/>
  </bookViews>
  <sheets>
    <sheet name="Instructions" sheetId="2" r:id="rId1"/>
    <sheet name="Set Up" sheetId="3" r:id="rId2"/>
    <sheet name="Main Form" sheetId="4" r:id="rId3"/>
    <sheet name="Cars" sheetId="5" r:id="rId4"/>
    <sheet name="People Summary" sheetId="6" r:id="rId5"/>
    <sheet name="Summary" sheetId="7" r:id="rId6"/>
  </sheets>
  <calcPr calcId="191029" concurrentManualCount="1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3" l="1"/>
  <c r="F27" i="3" l="1"/>
  <c r="F26" i="3"/>
  <c r="F25" i="3"/>
  <c r="F24" i="3"/>
  <c r="F23" i="3"/>
  <c r="E37" i="3"/>
  <c r="E33" i="3"/>
  <c r="E39" i="3" s="1"/>
  <c r="E32" i="3"/>
  <c r="E38" i="3" s="1"/>
  <c r="E31" i="3"/>
  <c r="E30" i="3"/>
  <c r="E36" i="3" s="1"/>
  <c r="E29" i="3"/>
  <c r="E35" i="3" s="1"/>
  <c r="S11" i="5"/>
  <c r="S10" i="5"/>
  <c r="S3" i="5"/>
  <c r="S22" i="5"/>
  <c r="E10" i="3"/>
  <c r="S14" i="5" l="1"/>
  <c r="S15" i="5"/>
  <c r="S13" i="5"/>
  <c r="S4" i="5"/>
  <c r="S5" i="5"/>
  <c r="S6" i="5"/>
  <c r="S16" i="5"/>
  <c r="S17" i="5"/>
  <c r="S18" i="5"/>
  <c r="S7" i="5"/>
  <c r="S8" i="5"/>
  <c r="S9" i="5"/>
  <c r="S19" i="5"/>
  <c r="S20" i="5"/>
  <c r="S21" i="5"/>
  <c r="S12" i="5"/>
  <c r="B3" i="7"/>
  <c r="AC24" i="4"/>
  <c r="E21" i="6"/>
  <c r="E20" i="6"/>
  <c r="E19" i="6"/>
  <c r="E18" i="6"/>
  <c r="E17" i="6"/>
  <c r="E16" i="6"/>
  <c r="E15" i="6"/>
  <c r="E14" i="6"/>
  <c r="E13" i="6"/>
  <c r="E12" i="6"/>
  <c r="E11" i="6"/>
  <c r="E10" i="6"/>
  <c r="E9" i="6"/>
  <c r="E8" i="6"/>
  <c r="E7" i="6"/>
  <c r="E6" i="6"/>
  <c r="E5" i="6"/>
  <c r="E4" i="6"/>
  <c r="E3" i="6"/>
  <c r="E2" i="6"/>
  <c r="Q22" i="4"/>
  <c r="Q21" i="4"/>
  <c r="Q20" i="4"/>
  <c r="Q19" i="4"/>
  <c r="Q18" i="4"/>
  <c r="Q17" i="4"/>
  <c r="Q16" i="4"/>
  <c r="Q15" i="4"/>
  <c r="Q14" i="4"/>
  <c r="Q13" i="4"/>
  <c r="Q12" i="4"/>
  <c r="Q11" i="4"/>
  <c r="Q10" i="4"/>
  <c r="Q9" i="4"/>
  <c r="Q8" i="4"/>
  <c r="Q7" i="4"/>
  <c r="Q6" i="4"/>
  <c r="Q4" i="4"/>
  <c r="Q3" i="4"/>
  <c r="Q5" i="4"/>
  <c r="J2" i="5"/>
  <c r="J25" i="7"/>
  <c r="F22" i="4"/>
  <c r="F21" i="4"/>
  <c r="F20" i="4"/>
  <c r="F19" i="4"/>
  <c r="F18" i="4"/>
  <c r="F17" i="4"/>
  <c r="F16" i="4"/>
  <c r="F15" i="4"/>
  <c r="F14" i="4"/>
  <c r="F13" i="4"/>
  <c r="F12" i="4"/>
  <c r="F11" i="4"/>
  <c r="F10" i="4"/>
  <c r="F9" i="4"/>
  <c r="F8" i="4"/>
  <c r="F7" i="4"/>
  <c r="F6" i="4"/>
  <c r="F5" i="4"/>
  <c r="F4" i="4"/>
  <c r="F3" i="4"/>
  <c r="B24" i="4"/>
  <c r="B26" i="4" s="1"/>
  <c r="E23" i="6" l="1"/>
  <c r="J17" i="7"/>
  <c r="Q22" i="5"/>
  <c r="I22" i="5"/>
  <c r="M22" i="4" s="1"/>
  <c r="Q21" i="5"/>
  <c r="I21" i="5"/>
  <c r="M21" i="4" s="1"/>
  <c r="Q20" i="5"/>
  <c r="I20" i="5"/>
  <c r="M20" i="4" s="1"/>
  <c r="Q19" i="5"/>
  <c r="I19" i="5"/>
  <c r="M19" i="4" s="1"/>
  <c r="Q18" i="5"/>
  <c r="I18" i="5"/>
  <c r="M18" i="4" s="1"/>
  <c r="Q17" i="5"/>
  <c r="I17" i="5"/>
  <c r="M17" i="4" s="1"/>
  <c r="Q16" i="5"/>
  <c r="I16" i="5"/>
  <c r="M16" i="4" s="1"/>
  <c r="Q15" i="5"/>
  <c r="I15" i="5"/>
  <c r="M15" i="4" s="1"/>
  <c r="Q14" i="5"/>
  <c r="I14" i="5"/>
  <c r="M14" i="4" s="1"/>
  <c r="Q13" i="5"/>
  <c r="I13" i="5"/>
  <c r="M13" i="4" s="1"/>
  <c r="Q12" i="5"/>
  <c r="I12" i="5"/>
  <c r="M12" i="4" s="1"/>
  <c r="Q11" i="5"/>
  <c r="I11" i="5"/>
  <c r="M11" i="4" s="1"/>
  <c r="Q10" i="5"/>
  <c r="I10" i="5"/>
  <c r="M10" i="4" s="1"/>
  <c r="Q9" i="5"/>
  <c r="I9" i="5"/>
  <c r="M9" i="4" s="1"/>
  <c r="Q8" i="5"/>
  <c r="I8" i="5"/>
  <c r="M8" i="4" s="1"/>
  <c r="Q7" i="5"/>
  <c r="I7" i="5"/>
  <c r="M7" i="4" s="1"/>
  <c r="Q6" i="5"/>
  <c r="I6" i="5"/>
  <c r="M6" i="4" s="1"/>
  <c r="Q5" i="5"/>
  <c r="I5" i="5"/>
  <c r="M5" i="4" s="1"/>
  <c r="Q4" i="5"/>
  <c r="I4" i="5"/>
  <c r="M4" i="4" s="1"/>
  <c r="Q3" i="5"/>
  <c r="I3" i="5"/>
  <c r="M3" i="4" s="1"/>
  <c r="M24" i="4" s="1"/>
  <c r="AA24" i="4"/>
  <c r="Y24" i="4"/>
  <c r="D3" i="7" s="1"/>
  <c r="X24" i="4"/>
  <c r="C3" i="7" s="1"/>
  <c r="V24" i="4"/>
  <c r="D5" i="7" s="1"/>
  <c r="J20" i="7" s="1"/>
  <c r="T24" i="4"/>
  <c r="C5" i="7" s="1"/>
  <c r="R24" i="4"/>
  <c r="P24" i="4"/>
  <c r="F3" i="7" s="1"/>
  <c r="I24" i="4"/>
  <c r="K22" i="4"/>
  <c r="G22" i="4"/>
  <c r="K21" i="4"/>
  <c r="G21" i="4"/>
  <c r="K20" i="4"/>
  <c r="G20" i="4"/>
  <c r="K19" i="4"/>
  <c r="G19" i="4"/>
  <c r="K18" i="4"/>
  <c r="G18" i="4"/>
  <c r="K17" i="4"/>
  <c r="G17" i="4"/>
  <c r="K16" i="4"/>
  <c r="G16" i="4"/>
  <c r="K15" i="4"/>
  <c r="G15" i="4"/>
  <c r="K14" i="4"/>
  <c r="G14" i="4"/>
  <c r="K13" i="4"/>
  <c r="G13" i="4"/>
  <c r="K12" i="4"/>
  <c r="G12" i="4"/>
  <c r="K11" i="4"/>
  <c r="G11" i="4"/>
  <c r="K10" i="4"/>
  <c r="G10" i="4"/>
  <c r="K9" i="4"/>
  <c r="G9" i="4"/>
  <c r="K8" i="4"/>
  <c r="G8" i="4"/>
  <c r="K7" i="4"/>
  <c r="G7" i="4"/>
  <c r="K6" i="4"/>
  <c r="G6" i="4"/>
  <c r="K5" i="4"/>
  <c r="G5" i="4"/>
  <c r="K4" i="4"/>
  <c r="G4" i="4"/>
  <c r="K3" i="4"/>
  <c r="G3" i="4"/>
  <c r="A39" i="3"/>
  <c r="A38" i="3"/>
  <c r="A37" i="3"/>
  <c r="A36" i="3"/>
  <c r="A35" i="3"/>
  <c r="G33" i="3"/>
  <c r="G39" i="3" s="1"/>
  <c r="D33" i="3"/>
  <c r="A33" i="3"/>
  <c r="G32" i="3"/>
  <c r="G38" i="3" s="1"/>
  <c r="D32" i="3"/>
  <c r="A32" i="3"/>
  <c r="G31" i="3"/>
  <c r="G37" i="3" s="1"/>
  <c r="D31" i="3"/>
  <c r="A31" i="3"/>
  <c r="G30" i="3"/>
  <c r="G36" i="3" s="1"/>
  <c r="D30" i="3"/>
  <c r="A30" i="3"/>
  <c r="G29" i="3"/>
  <c r="G35" i="3" s="1"/>
  <c r="D29" i="3"/>
  <c r="A29" i="3"/>
  <c r="E16" i="3"/>
  <c r="E19" i="4" l="1"/>
  <c r="E7" i="4"/>
  <c r="E18" i="4"/>
  <c r="E6" i="4"/>
  <c r="L3" i="4"/>
  <c r="E17" i="4"/>
  <c r="E5" i="4"/>
  <c r="E16" i="4"/>
  <c r="E4" i="4"/>
  <c r="L15" i="4"/>
  <c r="E15" i="4"/>
  <c r="H15" i="4" s="1"/>
  <c r="E3" i="4"/>
  <c r="L5" i="4"/>
  <c r="E14" i="4"/>
  <c r="L17" i="4"/>
  <c r="E13" i="4"/>
  <c r="E12" i="4"/>
  <c r="L14" i="4"/>
  <c r="E11" i="4"/>
  <c r="H11" i="4" s="1"/>
  <c r="L13" i="4"/>
  <c r="E22" i="4"/>
  <c r="H22" i="4" s="1"/>
  <c r="E10" i="4"/>
  <c r="H10" i="4" s="1"/>
  <c r="L12" i="4"/>
  <c r="E21" i="4"/>
  <c r="E9" i="4"/>
  <c r="L6" i="4"/>
  <c r="E20" i="4"/>
  <c r="E8" i="4"/>
  <c r="L4" i="4"/>
  <c r="L11" i="4"/>
  <c r="L22" i="4"/>
  <c r="L10" i="4"/>
  <c r="L19" i="4"/>
  <c r="L21" i="4"/>
  <c r="L9" i="4"/>
  <c r="L20" i="4"/>
  <c r="L7" i="4"/>
  <c r="L8" i="4"/>
  <c r="L18" i="4"/>
  <c r="L16" i="4"/>
  <c r="E5" i="3"/>
  <c r="C2" i="5" s="1"/>
  <c r="K2" i="5" s="1"/>
  <c r="E3" i="3"/>
  <c r="N22" i="4"/>
  <c r="N16" i="4"/>
  <c r="N10" i="4"/>
  <c r="N4" i="4"/>
  <c r="H14" i="4"/>
  <c r="H13" i="4"/>
  <c r="N9" i="4"/>
  <c r="H12" i="4"/>
  <c r="N21" i="4"/>
  <c r="N15" i="4"/>
  <c r="N3" i="4"/>
  <c r="N20" i="4"/>
  <c r="N14" i="4"/>
  <c r="N8" i="4"/>
  <c r="H21" i="4"/>
  <c r="H9" i="4"/>
  <c r="H20" i="4"/>
  <c r="H7" i="4"/>
  <c r="H6" i="4"/>
  <c r="N19" i="4"/>
  <c r="N13" i="4"/>
  <c r="N7" i="4"/>
  <c r="H8" i="4"/>
  <c r="H18" i="4"/>
  <c r="H19" i="4"/>
  <c r="N6" i="4"/>
  <c r="H4" i="4"/>
  <c r="N18" i="4"/>
  <c r="N12" i="4"/>
  <c r="H17" i="4"/>
  <c r="H5" i="4"/>
  <c r="N17" i="4"/>
  <c r="N11" i="4"/>
  <c r="N5" i="4"/>
  <c r="H16" i="4"/>
  <c r="H3" i="4"/>
  <c r="K24" i="4"/>
  <c r="J11" i="7" s="1"/>
  <c r="D6" i="7"/>
  <c r="J15" i="7"/>
  <c r="F29" i="3"/>
  <c r="F35" i="3" s="1"/>
  <c r="J18" i="7"/>
  <c r="F5" i="3" l="1"/>
  <c r="F33" i="3"/>
  <c r="F39" i="3" s="1"/>
  <c r="F32" i="3"/>
  <c r="F38" i="3" s="1"/>
  <c r="F30" i="3"/>
  <c r="F36" i="3" s="1"/>
  <c r="F24" i="4"/>
  <c r="F26" i="4"/>
  <c r="J10" i="7" s="1"/>
  <c r="F31" i="3"/>
  <c r="F37" i="3" s="1"/>
  <c r="J26" i="7"/>
  <c r="U6" i="4" l="1"/>
  <c r="W6" i="4" s="1"/>
  <c r="D5" i="6" s="1"/>
  <c r="U21" i="4"/>
  <c r="W21" i="4" s="1"/>
  <c r="D20" i="6" s="1"/>
  <c r="U17" i="4"/>
  <c r="W17" i="4" s="1"/>
  <c r="D16" i="6" s="1"/>
  <c r="U11" i="4"/>
  <c r="W11" i="4" s="1"/>
  <c r="D10" i="6" s="1"/>
  <c r="U12" i="4"/>
  <c r="W12" i="4" s="1"/>
  <c r="D11" i="6" s="1"/>
  <c r="U18" i="4"/>
  <c r="W18" i="4" s="1"/>
  <c r="D17" i="6" s="1"/>
  <c r="U7" i="4"/>
  <c r="W7" i="4" s="1"/>
  <c r="D6" i="6" s="1"/>
  <c r="U13" i="4"/>
  <c r="W13" i="4" s="1"/>
  <c r="D12" i="6" s="1"/>
  <c r="U19" i="4"/>
  <c r="W19" i="4" s="1"/>
  <c r="D18" i="6" s="1"/>
  <c r="U8" i="4"/>
  <c r="W8" i="4" s="1"/>
  <c r="D7" i="6" s="1"/>
  <c r="U4" i="4"/>
  <c r="W4" i="4" s="1"/>
  <c r="D3" i="6" s="1"/>
  <c r="U14" i="4"/>
  <c r="W14" i="4" s="1"/>
  <c r="D13" i="6" s="1"/>
  <c r="U10" i="4"/>
  <c r="W10" i="4" s="1"/>
  <c r="D9" i="6" s="1"/>
  <c r="U20" i="4"/>
  <c r="W20" i="4" s="1"/>
  <c r="D19" i="6" s="1"/>
  <c r="U16" i="4"/>
  <c r="W16" i="4" s="1"/>
  <c r="D15" i="6" s="1"/>
  <c r="U3" i="4"/>
  <c r="U22" i="4"/>
  <c r="W22" i="4" s="1"/>
  <c r="D21" i="6" s="1"/>
  <c r="U9" i="4"/>
  <c r="W9" i="4" s="1"/>
  <c r="D8" i="6" s="1"/>
  <c r="U5" i="4"/>
  <c r="W5" i="4" s="1"/>
  <c r="D4" i="6" s="1"/>
  <c r="U15" i="4"/>
  <c r="W15" i="4" s="1"/>
  <c r="D14" i="6" s="1"/>
  <c r="G5" i="3"/>
  <c r="D2" i="5"/>
  <c r="L2" i="5" s="1"/>
  <c r="A6" i="6"/>
  <c r="A7" i="5"/>
  <c r="A16" i="5"/>
  <c r="A15" i="6"/>
  <c r="A20" i="6"/>
  <c r="A21" i="5"/>
  <c r="A13" i="6"/>
  <c r="A14" i="5"/>
  <c r="J15" i="4"/>
  <c r="O15" i="4"/>
  <c r="O8" i="4"/>
  <c r="J8" i="4"/>
  <c r="J13" i="4"/>
  <c r="O13" i="4"/>
  <c r="A17" i="5"/>
  <c r="A16" i="6"/>
  <c r="A10" i="5"/>
  <c r="A9" i="6"/>
  <c r="A15" i="5"/>
  <c r="A14" i="6"/>
  <c r="J27" i="7"/>
  <c r="O5" i="4"/>
  <c r="J5" i="4"/>
  <c r="J29" i="7"/>
  <c r="A7" i="6"/>
  <c r="A8" i="5"/>
  <c r="A18" i="5"/>
  <c r="A17" i="6"/>
  <c r="A22" i="5"/>
  <c r="A21" i="6"/>
  <c r="A5" i="5"/>
  <c r="A4" i="6"/>
  <c r="O16" i="4"/>
  <c r="J16" i="4"/>
  <c r="A3" i="5"/>
  <c r="A2" i="6"/>
  <c r="O17" i="4"/>
  <c r="J17" i="4"/>
  <c r="O21" i="4"/>
  <c r="J21" i="4"/>
  <c r="O20" i="4"/>
  <c r="J20" i="4"/>
  <c r="O4" i="4"/>
  <c r="J4" i="4"/>
  <c r="A18" i="6"/>
  <c r="A19" i="5"/>
  <c r="J10" i="4"/>
  <c r="O10" i="4"/>
  <c r="A6" i="5"/>
  <c r="A5" i="6"/>
  <c r="J18" i="4"/>
  <c r="O18" i="4"/>
  <c r="A11" i="6"/>
  <c r="A12" i="5"/>
  <c r="A19" i="6"/>
  <c r="A20" i="5"/>
  <c r="O22" i="4"/>
  <c r="J22" i="4"/>
  <c r="J9" i="7"/>
  <c r="O6" i="4"/>
  <c r="J6" i="4"/>
  <c r="O7" i="4"/>
  <c r="J7" i="4"/>
  <c r="O11" i="4"/>
  <c r="J11" i="4"/>
  <c r="O9" i="4"/>
  <c r="J9" i="4"/>
  <c r="A8" i="6"/>
  <c r="A9" i="5"/>
  <c r="A13" i="5"/>
  <c r="A12" i="6"/>
  <c r="A10" i="6"/>
  <c r="A11" i="5"/>
  <c r="A4" i="5"/>
  <c r="A3" i="6"/>
  <c r="J14" i="4"/>
  <c r="O14" i="4"/>
  <c r="O19" i="4"/>
  <c r="J19" i="4"/>
  <c r="O12" i="4"/>
  <c r="J12" i="4"/>
  <c r="W3" i="4" l="1"/>
  <c r="U24" i="4"/>
  <c r="E5" i="7" s="1"/>
  <c r="H5" i="3"/>
  <c r="E2" i="5"/>
  <c r="M2" i="5" s="1"/>
  <c r="C19" i="6"/>
  <c r="C6" i="6"/>
  <c r="C7" i="6"/>
  <c r="C16" i="6"/>
  <c r="C10" i="6"/>
  <c r="C12" i="6"/>
  <c r="C17" i="6"/>
  <c r="C15" i="6"/>
  <c r="C4" i="6"/>
  <c r="O3" i="4"/>
  <c r="C5" i="6"/>
  <c r="C9" i="6"/>
  <c r="C21" i="6"/>
  <c r="C13" i="6"/>
  <c r="B6" i="6"/>
  <c r="F6" i="6" s="1"/>
  <c r="S7" i="4"/>
  <c r="Z7" i="4" s="1"/>
  <c r="AB7" i="4" s="1"/>
  <c r="AD7" i="4" s="1"/>
  <c r="S15" i="4"/>
  <c r="Z15" i="4" s="1"/>
  <c r="AB15" i="4" s="1"/>
  <c r="AD15" i="4" s="1"/>
  <c r="B14" i="6"/>
  <c r="B8" i="6"/>
  <c r="S9" i="4"/>
  <c r="Z9" i="4" s="1"/>
  <c r="AB9" i="4" s="1"/>
  <c r="AD9" i="4" s="1"/>
  <c r="B9" i="6"/>
  <c r="S10" i="4"/>
  <c r="Z10" i="4" s="1"/>
  <c r="AB10" i="4" s="1"/>
  <c r="AD10" i="4" s="1"/>
  <c r="S17" i="4"/>
  <c r="Z17" i="4" s="1"/>
  <c r="AB17" i="4" s="1"/>
  <c r="AD17" i="4" s="1"/>
  <c r="B16" i="6"/>
  <c r="B11" i="6"/>
  <c r="S12" i="4"/>
  <c r="Z12" i="4" s="1"/>
  <c r="AB12" i="4" s="1"/>
  <c r="AD12" i="4" s="1"/>
  <c r="S6" i="4"/>
  <c r="Z6" i="4" s="1"/>
  <c r="AB6" i="4" s="1"/>
  <c r="AD6" i="4" s="1"/>
  <c r="B5" i="6"/>
  <c r="B18" i="6"/>
  <c r="S19" i="4"/>
  <c r="Z19" i="4" s="1"/>
  <c r="AB19" i="4" s="1"/>
  <c r="AD19" i="4" s="1"/>
  <c r="B3" i="6"/>
  <c r="S4" i="4"/>
  <c r="Z4" i="4" s="1"/>
  <c r="AB4" i="4" s="1"/>
  <c r="AD4" i="4" s="1"/>
  <c r="C11" i="6"/>
  <c r="C18" i="6"/>
  <c r="C3" i="6"/>
  <c r="H24" i="4"/>
  <c r="J3" i="4"/>
  <c r="H26" i="4"/>
  <c r="J12" i="7" s="1"/>
  <c r="B15" i="6"/>
  <c r="S16" i="4"/>
  <c r="Z16" i="4" s="1"/>
  <c r="AB16" i="4" s="1"/>
  <c r="AD16" i="4" s="1"/>
  <c r="S5" i="4"/>
  <c r="Z5" i="4" s="1"/>
  <c r="AB5" i="4" s="1"/>
  <c r="AD5" i="4" s="1"/>
  <c r="B4" i="6"/>
  <c r="S18" i="4"/>
  <c r="Z18" i="4" s="1"/>
  <c r="AB18" i="4" s="1"/>
  <c r="AD18" i="4" s="1"/>
  <c r="B17" i="6"/>
  <c r="F17" i="6" s="1"/>
  <c r="S20" i="4"/>
  <c r="Z20" i="4" s="1"/>
  <c r="AB20" i="4" s="1"/>
  <c r="AD20" i="4" s="1"/>
  <c r="B19" i="6"/>
  <c r="F19" i="6" s="1"/>
  <c r="B12" i="6"/>
  <c r="S13" i="4"/>
  <c r="Z13" i="4" s="1"/>
  <c r="AB13" i="4" s="1"/>
  <c r="AD13" i="4" s="1"/>
  <c r="B7" i="6"/>
  <c r="S8" i="4"/>
  <c r="Z8" i="4" s="1"/>
  <c r="AB8" i="4" s="1"/>
  <c r="AD8" i="4" s="1"/>
  <c r="C8" i="6"/>
  <c r="B13" i="6"/>
  <c r="S14" i="4"/>
  <c r="Z14" i="4" s="1"/>
  <c r="AB14" i="4" s="1"/>
  <c r="AD14" i="4" s="1"/>
  <c r="Q24" i="4"/>
  <c r="F6" i="7" s="1"/>
  <c r="F5" i="7" s="1"/>
  <c r="B20" i="6"/>
  <c r="F20" i="6" s="1"/>
  <c r="S21" i="4"/>
  <c r="Z21" i="4" s="1"/>
  <c r="AB21" i="4" s="1"/>
  <c r="AD21" i="4" s="1"/>
  <c r="B10" i="6"/>
  <c r="S11" i="4"/>
  <c r="Z11" i="4" s="1"/>
  <c r="AB11" i="4" s="1"/>
  <c r="AD11" i="4" s="1"/>
  <c r="B21" i="6"/>
  <c r="S22" i="4"/>
  <c r="Z22" i="4" s="1"/>
  <c r="AB22" i="4" s="1"/>
  <c r="AD22" i="4" s="1"/>
  <c r="C20" i="6"/>
  <c r="C14" i="6"/>
  <c r="F5" i="6" l="1"/>
  <c r="F3" i="6"/>
  <c r="F13" i="6"/>
  <c r="F21" i="6"/>
  <c r="F8" i="6"/>
  <c r="F14" i="6"/>
  <c r="F10" i="6"/>
  <c r="F9" i="6"/>
  <c r="D2" i="6"/>
  <c r="D23" i="6" s="1"/>
  <c r="W24" i="4"/>
  <c r="F4" i="6"/>
  <c r="F11" i="6"/>
  <c r="F18" i="6"/>
  <c r="F15" i="6"/>
  <c r="F7" i="6"/>
  <c r="F16" i="6"/>
  <c r="F12" i="6"/>
  <c r="I5" i="3"/>
  <c r="F2" i="5"/>
  <c r="N2" i="5" s="1"/>
  <c r="C2" i="6"/>
  <c r="C23" i="6" s="1"/>
  <c r="O24" i="4"/>
  <c r="E3" i="7" s="1"/>
  <c r="E6" i="7" s="1"/>
  <c r="J13" i="7"/>
  <c r="G5" i="7"/>
  <c r="J19" i="7"/>
  <c r="J21" i="7" s="1"/>
  <c r="J28" i="7" s="1"/>
  <c r="J23" i="7"/>
  <c r="J24" i="4"/>
  <c r="S3" i="4"/>
  <c r="B2" i="6"/>
  <c r="F2" i="6" l="1"/>
  <c r="G2" i="5"/>
  <c r="O2" i="5" s="1"/>
  <c r="J5" i="3"/>
  <c r="H2" i="5" s="1"/>
  <c r="P2" i="5" s="1"/>
  <c r="J14" i="7"/>
  <c r="J24" i="7" s="1"/>
  <c r="Z3" i="4"/>
  <c r="S24" i="4"/>
  <c r="C6" i="7"/>
  <c r="H6" i="7" s="1"/>
  <c r="G3" i="7"/>
  <c r="G6" i="7" s="1"/>
  <c r="B23" i="6"/>
  <c r="F23" i="6"/>
  <c r="J16" i="7" l="1"/>
  <c r="J22" i="7" s="1"/>
  <c r="AB3" i="4"/>
  <c r="Z24" i="4"/>
  <c r="AB24" i="4" l="1"/>
  <c r="AD3" i="4"/>
  <c r="AD24" i="4" s="1"/>
</calcChain>
</file>

<file path=xl/sharedStrings.xml><?xml version="1.0" encoding="utf-8"?>
<sst xmlns="http://schemas.openxmlformats.org/spreadsheetml/2006/main" count="148" uniqueCount="124">
  <si>
    <t>Transport</t>
  </si>
  <si>
    <t/>
  </si>
  <si>
    <t>Cells that are shaded contain formulae, so shouldn't be altered. Your information should be entered in non-shaded cells.</t>
  </si>
  <si>
    <t>In advance of trip</t>
  </si>
  <si>
    <t>In Form Set Up, enter basic details of trip in cells C2 to C5.</t>
  </si>
  <si>
    <t>Enter current cost of petrol, in pence, in cell E9. Enter any trip multiplier in cell E12.</t>
  </si>
  <si>
    <t>During the trip</t>
  </si>
  <si>
    <t>At the end of the trip</t>
  </si>
  <si>
    <t>The totals also transfer to Form Summary. Here you can enter the cost of accommodation, if known. Then the overall position will be apparent.</t>
  </si>
  <si>
    <t>Email the form and post any cheques to the National Trips Treasurer. Payments can also be made directly into our bank account (details below). The National Trips Treasurer will then pay any amounts owing.</t>
  </si>
  <si>
    <t>triptreasurer@redrope.org.uk</t>
  </si>
  <si>
    <t>If you have any questions, please contact the National Trips Treasurer (email above).</t>
  </si>
  <si>
    <t>Note: Children over five are charged at half the parents charge, or band 1, whichever is greater. Under fives are charged similarly for the parents’ transport element only.</t>
  </si>
  <si>
    <t>Trip Data</t>
  </si>
  <si>
    <t>Name of Trip:</t>
  </si>
  <si>
    <t xml:space="preserve"> Test London Easter Trip</t>
  </si>
  <si>
    <t>Code for Trip:</t>
  </si>
  <si>
    <t>Date of Arrival:</t>
  </si>
  <si>
    <t>Date of Departure:</t>
  </si>
  <si>
    <t>Trip and Travel Charges</t>
  </si>
  <si>
    <t>Fuel Charge (pence per litre)</t>
  </si>
  <si>
    <t>Fuel Charge (pence per mile) - band 3</t>
  </si>
  <si>
    <t>Accommodation Multiplier</t>
  </si>
  <si>
    <t>Trip Length (nights)</t>
  </si>
  <si>
    <t>Band</t>
  </si>
  <si>
    <t>Trip Charge</t>
  </si>
  <si>
    <t>Car Transport</t>
  </si>
  <si>
    <t>Public Transport</t>
  </si>
  <si>
    <t>Driver Payment</t>
  </si>
  <si>
    <t>(excluding Multiplier)</t>
  </si>
  <si>
    <t>(£ per night)</t>
  </si>
  <si>
    <t>(p per mile)</t>
  </si>
  <si>
    <t>% charge</t>
  </si>
  <si>
    <t>1</t>
  </si>
  <si>
    <t>2</t>
  </si>
  <si>
    <t>3</t>
  </si>
  <si>
    <t>4</t>
  </si>
  <si>
    <t>5</t>
  </si>
  <si>
    <t>Child (5+) rates</t>
  </si>
  <si>
    <t>Toddler (Under 5) rates</t>
  </si>
  <si>
    <t>Charges</t>
  </si>
  <si>
    <t>Trip Charges</t>
  </si>
  <si>
    <t>Expenses</t>
  </si>
  <si>
    <t>Left Over Food Sales</t>
  </si>
  <si>
    <t>Donations</t>
  </si>
  <si>
    <t>Amounts settled on Trip</t>
  </si>
  <si>
    <t>Name</t>
  </si>
  <si>
    <t>Charge per night</t>
  </si>
  <si>
    <t>nights</t>
  </si>
  <si>
    <t>Trip Multiplier</t>
  </si>
  <si>
    <t>Initial Payment</t>
  </si>
  <si>
    <t>Main Journey miles (form 3)</t>
  </si>
  <si>
    <t>Pence per mile</t>
  </si>
  <si>
    <t>On-trip miles (form 3)</t>
  </si>
  <si>
    <t>Transport charge (£)</t>
  </si>
  <si>
    <t>Amount paid by member</t>
  </si>
  <si>
    <t>Charge/ Refund</t>
  </si>
  <si>
    <t>Food</t>
  </si>
  <si>
    <t>driver rebate (form 3)</t>
  </si>
  <si>
    <t>other</t>
  </si>
  <si>
    <t>TOTAL</t>
  </si>
  <si>
    <t>Total Excluding Cancellations</t>
  </si>
  <si>
    <t>Please include any relevant notes below, particularly regarding any "Other Charges" and other expenses.</t>
  </si>
  <si>
    <t>Car Occupants</t>
  </si>
  <si>
    <t>Cars</t>
  </si>
  <si>
    <t>Rebate</t>
  </si>
  <si>
    <t>Main Journey</t>
  </si>
  <si>
    <t>Local Miles</t>
  </si>
  <si>
    <t>Nightly Charge Balance</t>
  </si>
  <si>
    <t>Total to Pay</t>
  </si>
  <si>
    <t>food and accommodation</t>
  </si>
  <si>
    <t>Left-over food sales</t>
  </si>
  <si>
    <t>donations</t>
  </si>
  <si>
    <t>car transport</t>
  </si>
  <si>
    <t>public transport</t>
  </si>
  <si>
    <t>total</t>
  </si>
  <si>
    <t>paid by members</t>
  </si>
  <si>
    <t>accommodation costs</t>
  </si>
  <si>
    <t>food purchased</t>
  </si>
  <si>
    <t>other expenses</t>
  </si>
  <si>
    <t>costs to trip</t>
  </si>
  <si>
    <t>Sum of Suplus/Deficit</t>
  </si>
  <si>
    <t>surplus/deficit 1st row - 2nd row</t>
  </si>
  <si>
    <t>Nights</t>
  </si>
  <si>
    <t>Bed Nights</t>
  </si>
  <si>
    <t>Person miles</t>
  </si>
  <si>
    <t>Income</t>
  </si>
  <si>
    <t>Nightly Charges</t>
  </si>
  <si>
    <t>Cancellations</t>
  </si>
  <si>
    <t>Travel</t>
  </si>
  <si>
    <t>Total</t>
  </si>
  <si>
    <t>Expenditure</t>
  </si>
  <si>
    <t>Hut</t>
  </si>
  <si>
    <t>Other</t>
  </si>
  <si>
    <t>Surplus</t>
  </si>
  <si>
    <t>Actual</t>
  </si>
  <si>
    <t>Rate / day</t>
  </si>
  <si>
    <t>Rate / mile</t>
  </si>
  <si>
    <t>Band 3 (E) Income</t>
  </si>
  <si>
    <t>Food ppn</t>
  </si>
  <si>
    <t>For children 5 or over enter C before parent's band or if under 5 enter T (Toddler) before parent's band (e.g. C2 for an older child of a band 2 member and T5 for a younger child of a band 5 member).</t>
  </si>
  <si>
    <t>Trip charge ExFxG</t>
  </si>
  <si>
    <t>Owed    I-H</t>
  </si>
  <si>
    <r>
      <t xml:space="preserve">Total Outstanding Charges </t>
    </r>
    <r>
      <rPr>
        <sz val="10"/>
        <color theme="1"/>
        <rFont val="Verdana"/>
        <family val="2"/>
      </rPr>
      <t xml:space="preserve"> J+O+Q+R</t>
    </r>
  </si>
  <si>
    <r>
      <t xml:space="preserve">Total </t>
    </r>
    <r>
      <rPr>
        <sz val="10"/>
        <color theme="1"/>
        <rFont val="Verdana"/>
        <family val="2"/>
      </rPr>
      <t>T+U+V</t>
    </r>
  </si>
  <si>
    <r>
      <rPr>
        <b/>
        <sz val="10"/>
        <color theme="1"/>
        <rFont val="Verdana"/>
        <family val="2"/>
      </rPr>
      <t>Total to Pay</t>
    </r>
    <r>
      <rPr>
        <sz val="10"/>
        <color theme="1"/>
        <rFont val="Verdana"/>
        <family val="2"/>
      </rPr>
      <t xml:space="preserve"> S-W+X-Y</t>
    </r>
  </si>
  <si>
    <r>
      <t xml:space="preserve">Amounts to be Settled After Trip    </t>
    </r>
    <r>
      <rPr>
        <sz val="10"/>
        <color theme="1"/>
        <rFont val="Verdana"/>
        <family val="2"/>
      </rPr>
      <t>Z-AA</t>
    </r>
  </si>
  <si>
    <t>Cancellation (C3&gt;3mths, C1&gt;1mth, C0&lt;1mth)</t>
  </si>
  <si>
    <t>If anybody books and then cancels, please enter the details in column D. Use codes C3 for somebody who cancels more than 3 months before (when they get all their money back), C1 if between 3 months and 1 month (where they pay 25% of charges) and C0 if within 1 month (when they pay 50% charges).</t>
  </si>
  <si>
    <t>Red Rope Trips Account, Sort Code: 08-92-99, Account Number: 65829967</t>
  </si>
  <si>
    <t>Use Form Cars, to record for each participant their daily mileages in trip cars (note the driver also normally pays according to their band, so should be included; the exception being when they are on an "errand" so not travelling for their own benefit).</t>
  </si>
  <si>
    <t>In Main Form, for each participant enter name, band, number of nights (if using a different number than trip length) and initial payment. For national trips, the trip organiser should have received a list of bank transfers from the National Trip Treasurer prior to the trip.</t>
  </si>
  <si>
    <t>Also, to the right of the form (columns J onwards) there are CAR columns for each person.  This is to record the daily mileage of each car (so will only be applicable to car owners) and are used to calculate their mileage reimbursement.</t>
  </si>
  <si>
    <t>Owing</t>
  </si>
  <si>
    <t>The totals from Form Cars are carried forward automatically to Main Form where Column Z will indicate what is to be paid or reimbursed. Please settle what you can between trip participants (by cash or cheque or bank transfer) and record these in column AA (positive for amounts paid by trip participants and negative for amounts given to trip participants). People who still owe money should be asked to pay it into the RR Trips Account (details below). If the total of Column AA is positive, this should also be paid into the account. People who are owed money will be paid by bank transfer from the RR Trips Account (and will be recorded in column AC).</t>
  </si>
  <si>
    <t>Paid to/from Trips Account</t>
  </si>
  <si>
    <r>
      <t>Other Charges</t>
    </r>
    <r>
      <rPr>
        <sz val="10"/>
        <color theme="1"/>
        <rFont val="Verdana"/>
        <family val="2"/>
      </rPr>
      <t xml:space="preserve"> (excluded from trip)</t>
    </r>
  </si>
  <si>
    <t>Record on Main Form any food expenses, other expenses (e.g. extra nights), public transport costs, donations and proceeds from left over food. Any "private" transactions (e.g. personal shopping which should balance to 0, electric charging for cars) can be recorded in Other Charges column.</t>
  </si>
  <si>
    <t>Completion of Trip Treasurer 2026</t>
  </si>
  <si>
    <t>Note this incorparates changes made at the 2026 AGM</t>
  </si>
  <si>
    <t>Charges (2026)</t>
  </si>
  <si>
    <t>=(E3  /9 (for 40 mpg)  /3 (car passengers) + 2p (wear &amp; tear contribution)) * 1.2 (as agreed at 2026 AGM)</t>
  </si>
  <si>
    <t>Main Journey rate multiplier (2.5 if blank)</t>
  </si>
  <si>
    <t>Car Travel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</si>
</sst>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_ ;\-#,##0.00\ "/>
    <numFmt numFmtId="166" formatCode="#,##0.0000"/>
  </numFmts>
  <fonts count="17">
    <font>
      <sz val="10"/>
      <color rgb="FF000000"/>
      <name val="Verdana"/>
      <scheme val="minor"/>
    </font>
    <font>
      <sz val="10"/>
      <color theme="1"/>
      <name val="Verdana"/>
      <family val="2"/>
      <scheme val="minor"/>
    </font>
    <font>
      <sz val="12"/>
      <color theme="1"/>
      <name val="Calibri"/>
      <family val="2"/>
    </font>
    <font>
      <u/>
      <sz val="12"/>
      <color theme="1"/>
      <name val="Calibri"/>
      <family val="2"/>
    </font>
    <font>
      <u/>
      <sz val="10"/>
      <color theme="10"/>
      <name val="Verdana"/>
      <family val="2"/>
    </font>
    <font>
      <sz val="10"/>
      <color theme="1"/>
      <name val="Verdana"/>
      <family val="2"/>
    </font>
    <font>
      <b/>
      <sz val="14"/>
      <color theme="1"/>
      <name val="Arimo"/>
    </font>
    <font>
      <sz val="14"/>
      <color theme="1"/>
      <name val="Arimo"/>
    </font>
    <font>
      <b/>
      <sz val="10"/>
      <color theme="1"/>
      <name val="Verdana"/>
      <family val="2"/>
    </font>
    <font>
      <i/>
      <sz val="10"/>
      <color theme="1"/>
      <name val="Verdana"/>
      <family val="2"/>
    </font>
    <font>
      <b/>
      <sz val="10"/>
      <color theme="1"/>
      <name val="Arial"/>
      <family val="2"/>
    </font>
    <font>
      <sz val="10"/>
      <name val="Verdana"/>
      <family val="2"/>
    </font>
    <font>
      <sz val="8"/>
      <color theme="1"/>
      <name val="Verdana"/>
      <family val="2"/>
    </font>
    <font>
      <i/>
      <sz val="9"/>
      <color theme="1"/>
      <name val="Verdana"/>
      <family val="2"/>
    </font>
    <font>
      <b/>
      <sz val="11"/>
      <color theme="1"/>
      <name val="Calibri"/>
      <family val="2"/>
    </font>
    <font>
      <sz val="10"/>
      <color theme="1"/>
      <name val="Verdana"/>
      <family val="2"/>
    </font>
    <font>
      <sz val="10"/>
      <color rgb="FF000000"/>
      <name val="Verdana"/>
      <scheme val="minor"/>
    </font>
  </fonts>
  <fills count="4">
    <fill>
      <patternFill patternType="none"/>
    </fill>
    <fill>
      <patternFill patternType="gray125"/>
    </fill>
    <fill>
      <patternFill patternType="solid">
        <fgColor rgb="FFEAF1DD"/>
        <bgColor rgb="FFEAF1DD"/>
      </patternFill>
    </fill>
    <fill>
      <patternFill patternType="solid">
        <fgColor rgb="FFFFFF00"/>
        <bgColor rgb="FFEAF1DD"/>
      </patternFill>
    </fill>
  </fills>
  <borders count="23">
    <border>
      <left/>
      <right/>
      <top/>
      <bottom/>
      <diagonal/>
    </border>
    <border>
      <left/>
      <right/>
      <top/>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9" fontId="16" fillId="0" borderId="0" applyFont="0" applyFill="0" applyBorder="0" applyAlignment="0" applyProtection="0"/>
  </cellStyleXfs>
  <cellXfs count="130">
    <xf numFmtId="0" fontId="0" fillId="0" borderId="0" xfId="0"/>
    <xf numFmtId="0" fontId="1" fillId="0" borderId="0" xfId="0" applyFont="1"/>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horizontal="left"/>
    </xf>
    <xf numFmtId="0" fontId="6" fillId="0" borderId="0" xfId="0" applyFont="1"/>
    <xf numFmtId="0" fontId="7" fillId="0" borderId="0" xfId="0" applyFont="1" applyAlignment="1">
      <alignment horizontal="center"/>
    </xf>
    <xf numFmtId="0" fontId="8" fillId="0" borderId="0" xfId="0" applyFont="1"/>
    <xf numFmtId="0" fontId="6" fillId="0" borderId="0" xfId="0" applyFont="1" applyAlignment="1">
      <alignment horizontal="center"/>
    </xf>
    <xf numFmtId="14" fontId="8" fillId="0" borderId="0" xfId="0" applyNumberFormat="1" applyFont="1" applyAlignment="1">
      <alignment horizontal="center"/>
    </xf>
    <xf numFmtId="164" fontId="5" fillId="0" borderId="0" xfId="0" applyNumberFormat="1" applyFont="1"/>
    <xf numFmtId="164" fontId="5" fillId="0" borderId="0" xfId="0" applyNumberFormat="1" applyFont="1" applyAlignment="1">
      <alignment horizontal="center"/>
    </xf>
    <xf numFmtId="0" fontId="5" fillId="0" borderId="0" xfId="0" applyFont="1" applyAlignment="1">
      <alignment horizontal="center"/>
    </xf>
    <xf numFmtId="0" fontId="5" fillId="0" borderId="0" xfId="0" applyFont="1"/>
    <xf numFmtId="0" fontId="8" fillId="0" borderId="0" xfId="0" applyFont="1" applyAlignment="1">
      <alignment horizontal="center"/>
    </xf>
    <xf numFmtId="164" fontId="5" fillId="2" borderId="1" xfId="0" applyNumberFormat="1" applyFont="1" applyFill="1" applyBorder="1" applyAlignment="1">
      <alignment horizontal="center"/>
    </xf>
    <xf numFmtId="2" fontId="8" fillId="0" borderId="0" xfId="0" applyNumberFormat="1" applyFont="1" applyAlignment="1">
      <alignment horizontal="center"/>
    </xf>
    <xf numFmtId="0" fontId="5" fillId="2" borderId="1" xfId="0" applyFont="1" applyFill="1" applyBorder="1" applyAlignment="1">
      <alignment horizontal="center"/>
    </xf>
    <xf numFmtId="164" fontId="8" fillId="0" borderId="0" xfId="0" applyNumberFormat="1" applyFont="1" applyAlignment="1">
      <alignment horizontal="center"/>
    </xf>
    <xf numFmtId="0" fontId="10" fillId="0" borderId="0" xfId="0" applyFont="1" applyAlignment="1">
      <alignment horizontal="center" wrapText="1"/>
    </xf>
    <xf numFmtId="164" fontId="8" fillId="0" borderId="0" xfId="0" applyNumberFormat="1" applyFont="1"/>
    <xf numFmtId="164" fontId="10" fillId="0" borderId="0" xfId="0" applyNumberFormat="1" applyFont="1" applyAlignment="1">
      <alignment horizontal="center" wrapText="1"/>
    </xf>
    <xf numFmtId="2" fontId="10" fillId="0" borderId="0" xfId="0" applyNumberFormat="1" applyFont="1" applyAlignment="1">
      <alignment horizontal="center" wrapText="1"/>
    </xf>
    <xf numFmtId="0" fontId="5" fillId="2" borderId="1" xfId="0" quotePrefix="1" applyFont="1" applyFill="1" applyBorder="1" applyAlignment="1">
      <alignment horizontal="center"/>
    </xf>
    <xf numFmtId="2" fontId="5" fillId="2" borderId="1" xfId="0" applyNumberFormat="1" applyFont="1" applyFill="1" applyBorder="1" applyAlignment="1">
      <alignment horizontal="center"/>
    </xf>
    <xf numFmtId="0" fontId="5" fillId="0" borderId="2" xfId="0" applyFont="1" applyBorder="1"/>
    <xf numFmtId="0" fontId="5" fillId="0" borderId="2" xfId="0" applyFont="1" applyBorder="1" applyAlignment="1">
      <alignment horizontal="center"/>
    </xf>
    <xf numFmtId="0" fontId="5" fillId="0" borderId="3" xfId="0" applyFont="1" applyBorder="1" applyAlignment="1">
      <alignment horizontal="center"/>
    </xf>
    <xf numFmtId="0" fontId="8" fillId="0" borderId="3" xfId="0" applyFont="1" applyBorder="1"/>
    <xf numFmtId="0" fontId="8" fillId="0" borderId="4" xfId="0" applyFont="1" applyBorder="1"/>
    <xf numFmtId="0" fontId="5" fillId="0" borderId="8" xfId="0" applyFont="1" applyBorder="1" applyAlignment="1">
      <alignment horizontal="center"/>
    </xf>
    <xf numFmtId="0" fontId="5" fillId="0" borderId="9" xfId="0" applyFont="1" applyBorder="1" applyAlignment="1">
      <alignment horizontal="center" wrapText="1"/>
    </xf>
    <xf numFmtId="0" fontId="12" fillId="0" borderId="9" xfId="0" applyFont="1" applyBorder="1" applyAlignment="1">
      <alignment horizontal="center" wrapText="1"/>
    </xf>
    <xf numFmtId="0" fontId="5" fillId="0" borderId="9" xfId="0" applyFont="1" applyBorder="1" applyAlignment="1">
      <alignment horizontal="center"/>
    </xf>
    <xf numFmtId="0" fontId="5" fillId="0" borderId="10" xfId="0" applyFont="1" applyBorder="1" applyAlignment="1">
      <alignment horizontal="center" wrapText="1"/>
    </xf>
    <xf numFmtId="0" fontId="5" fillId="0" borderId="8" xfId="0" applyFont="1" applyBorder="1" applyAlignment="1">
      <alignment horizontal="center" wrapText="1"/>
    </xf>
    <xf numFmtId="0" fontId="8" fillId="0" borderId="11" xfId="0" applyFont="1" applyBorder="1" applyAlignment="1">
      <alignment horizontal="center" vertical="center" wrapText="1"/>
    </xf>
    <xf numFmtId="0" fontId="5" fillId="0" borderId="12" xfId="0" applyFont="1" applyBorder="1"/>
    <xf numFmtId="0" fontId="5" fillId="0" borderId="12" xfId="0" applyFont="1" applyBorder="1" applyAlignment="1">
      <alignment horizontal="center"/>
    </xf>
    <xf numFmtId="1" fontId="5" fillId="2" borderId="1" xfId="0" applyNumberFormat="1" applyFont="1" applyFill="1" applyBorder="1" applyAlignment="1">
      <alignment horizontal="center"/>
    </xf>
    <xf numFmtId="1" fontId="5" fillId="0" borderId="0" xfId="0" applyNumberFormat="1" applyFont="1" applyAlignment="1">
      <alignment horizontal="center"/>
    </xf>
    <xf numFmtId="2" fontId="5" fillId="2" borderId="13" xfId="0" applyNumberFormat="1" applyFont="1" applyFill="1" applyBorder="1" applyAlignment="1">
      <alignment horizontal="right"/>
    </xf>
    <xf numFmtId="2" fontId="5" fillId="2" borderId="14" xfId="0" applyNumberFormat="1" applyFont="1" applyFill="1" applyBorder="1" applyAlignment="1">
      <alignment horizontal="right"/>
    </xf>
    <xf numFmtId="4" fontId="5" fillId="0" borderId="0" xfId="0" applyNumberFormat="1" applyFont="1" applyAlignment="1">
      <alignment horizontal="right"/>
    </xf>
    <xf numFmtId="2" fontId="5" fillId="2" borderId="13" xfId="0" applyNumberFormat="1" applyFont="1" applyFill="1" applyBorder="1"/>
    <xf numFmtId="165" fontId="5" fillId="0" borderId="12" xfId="0" applyNumberFormat="1" applyFont="1" applyBorder="1"/>
    <xf numFmtId="2" fontId="5" fillId="2" borderId="1" xfId="0" applyNumberFormat="1" applyFont="1" applyFill="1" applyBorder="1" applyAlignment="1">
      <alignment horizontal="right"/>
    </xf>
    <xf numFmtId="2" fontId="5" fillId="2" borderId="15" xfId="0" applyNumberFormat="1" applyFont="1" applyFill="1" applyBorder="1"/>
    <xf numFmtId="2" fontId="5" fillId="0" borderId="2" xfId="0" applyNumberFormat="1" applyFont="1" applyBorder="1"/>
    <xf numFmtId="2" fontId="5" fillId="2" borderId="16" xfId="0" applyNumberFormat="1" applyFont="1" applyFill="1" applyBorder="1"/>
    <xf numFmtId="2" fontId="5" fillId="0" borderId="7" xfId="0" applyNumberFormat="1" applyFont="1" applyBorder="1"/>
    <xf numFmtId="165" fontId="5" fillId="0" borderId="17" xfId="0" applyNumberFormat="1" applyFont="1" applyBorder="1"/>
    <xf numFmtId="2" fontId="5" fillId="2" borderId="1" xfId="0" applyNumberFormat="1" applyFont="1" applyFill="1" applyBorder="1"/>
    <xf numFmtId="0" fontId="5" fillId="0" borderId="17" xfId="0" applyFont="1" applyBorder="1"/>
    <xf numFmtId="2" fontId="5" fillId="0" borderId="12" xfId="0" applyNumberFormat="1" applyFont="1" applyBorder="1"/>
    <xf numFmtId="2" fontId="5" fillId="0" borderId="18" xfId="0" applyNumberFormat="1" applyFont="1" applyBorder="1"/>
    <xf numFmtId="2" fontId="5" fillId="0" borderId="0" xfId="0" applyNumberFormat="1" applyFont="1" applyAlignment="1">
      <alignment horizontal="center"/>
    </xf>
    <xf numFmtId="2" fontId="5" fillId="0" borderId="18" xfId="0" applyNumberFormat="1" applyFont="1" applyBorder="1" applyAlignment="1">
      <alignment horizontal="right"/>
    </xf>
    <xf numFmtId="2" fontId="5" fillId="0" borderId="12" xfId="0" applyNumberFormat="1" applyFont="1" applyBorder="1" applyAlignment="1">
      <alignment horizontal="right"/>
    </xf>
    <xf numFmtId="2" fontId="5" fillId="0" borderId="0" xfId="0" applyNumberFormat="1" applyFont="1" applyAlignment="1">
      <alignment horizontal="right"/>
    </xf>
    <xf numFmtId="2" fontId="5" fillId="0" borderId="0" xfId="0" applyNumberFormat="1" applyFont="1"/>
    <xf numFmtId="2" fontId="5" fillId="0" borderId="17" xfId="0" applyNumberFormat="1" applyFont="1" applyBorder="1" applyAlignment="1">
      <alignment horizontal="right"/>
    </xf>
    <xf numFmtId="2" fontId="5" fillId="0" borderId="11" xfId="0" applyNumberFormat="1" applyFont="1" applyBorder="1"/>
    <xf numFmtId="2" fontId="5" fillId="0" borderId="8" xfId="0" applyNumberFormat="1" applyFont="1" applyBorder="1"/>
    <xf numFmtId="2" fontId="5" fillId="0" borderId="9" xfId="0" applyNumberFormat="1" applyFont="1" applyBorder="1"/>
    <xf numFmtId="2" fontId="5" fillId="0" borderId="10" xfId="0" applyNumberFormat="1" applyFont="1" applyBorder="1"/>
    <xf numFmtId="2" fontId="5" fillId="0" borderId="17" xfId="0" applyNumberFormat="1" applyFont="1" applyBorder="1"/>
    <xf numFmtId="0" fontId="5" fillId="0" borderId="5" xfId="0" applyFont="1" applyBorder="1"/>
    <xf numFmtId="0" fontId="5" fillId="2" borderId="19" xfId="0" applyFont="1" applyFill="1" applyBorder="1" applyAlignment="1">
      <alignment horizontal="center"/>
    </xf>
    <xf numFmtId="2" fontId="5" fillId="0" borderId="3" xfId="0" applyNumberFormat="1" applyFont="1" applyBorder="1" applyAlignment="1">
      <alignment horizontal="center"/>
    </xf>
    <xf numFmtId="1" fontId="5" fillId="2" borderId="20" xfId="0" applyNumberFormat="1" applyFont="1" applyFill="1" applyBorder="1" applyAlignment="1">
      <alignment horizontal="center"/>
    </xf>
    <xf numFmtId="2" fontId="5" fillId="0" borderId="4" xfId="0" applyNumberFormat="1" applyFont="1" applyBorder="1" applyAlignment="1">
      <alignment horizontal="right"/>
    </xf>
    <xf numFmtId="2" fontId="5" fillId="2" borderId="19" xfId="0" applyNumberFormat="1" applyFont="1" applyFill="1" applyBorder="1" applyAlignment="1">
      <alignment horizontal="center"/>
    </xf>
    <xf numFmtId="2" fontId="5" fillId="2" borderId="20" xfId="0" applyNumberFormat="1" applyFont="1" applyFill="1" applyBorder="1"/>
    <xf numFmtId="2" fontId="5" fillId="2" borderId="21" xfId="0" applyNumberFormat="1" applyFont="1" applyFill="1" applyBorder="1"/>
    <xf numFmtId="164" fontId="5" fillId="0" borderId="3" xfId="0" applyNumberFormat="1" applyFont="1" applyBorder="1" applyAlignment="1">
      <alignment horizontal="center"/>
    </xf>
    <xf numFmtId="2" fontId="5" fillId="2" borderId="19" xfId="0" applyNumberFormat="1" applyFont="1" applyFill="1" applyBorder="1"/>
    <xf numFmtId="2" fontId="5" fillId="2" borderId="20" xfId="0" applyNumberFormat="1" applyFont="1" applyFill="1" applyBorder="1" applyAlignment="1">
      <alignment horizontal="right"/>
    </xf>
    <xf numFmtId="2" fontId="5" fillId="2" borderId="22" xfId="0" applyNumberFormat="1" applyFont="1" applyFill="1" applyBorder="1"/>
    <xf numFmtId="1" fontId="5" fillId="0" borderId="0" xfId="0" applyNumberFormat="1" applyFont="1" applyAlignment="1">
      <alignment horizontal="left"/>
    </xf>
    <xf numFmtId="0" fontId="5" fillId="0" borderId="22" xfId="0" applyFont="1" applyBorder="1"/>
    <xf numFmtId="0" fontId="5" fillId="0" borderId="4" xfId="0" applyFont="1" applyBorder="1" applyAlignment="1">
      <alignment horizontal="center"/>
    </xf>
    <xf numFmtId="0" fontId="5" fillId="0" borderId="18" xfId="0" applyFont="1" applyBorder="1" applyAlignment="1">
      <alignment wrapText="1"/>
    </xf>
    <xf numFmtId="0" fontId="5" fillId="0" borderId="6" xfId="0" applyFont="1" applyBorder="1" applyAlignment="1">
      <alignment wrapText="1"/>
    </xf>
    <xf numFmtId="0" fontId="5" fillId="0" borderId="17" xfId="0" applyFont="1" applyBorder="1" applyAlignment="1">
      <alignment wrapText="1"/>
    </xf>
    <xf numFmtId="0" fontId="5" fillId="0" borderId="12" xfId="0" applyFont="1" applyBorder="1" applyAlignment="1">
      <alignment wrapText="1"/>
    </xf>
    <xf numFmtId="0" fontId="5" fillId="0" borderId="0" xfId="0" applyFont="1" applyAlignment="1">
      <alignment wrapText="1"/>
    </xf>
    <xf numFmtId="0" fontId="5" fillId="0" borderId="18" xfId="0" applyFont="1" applyBorder="1"/>
    <xf numFmtId="1" fontId="5" fillId="0" borderId="17" xfId="0" applyNumberFormat="1" applyFont="1" applyBorder="1"/>
    <xf numFmtId="1" fontId="5" fillId="2" borderId="15" xfId="0" applyNumberFormat="1" applyFont="1" applyFill="1" applyBorder="1"/>
    <xf numFmtId="0" fontId="8" fillId="0" borderId="22" xfId="0" applyFont="1" applyBorder="1" applyAlignment="1">
      <alignment horizontal="left"/>
    </xf>
    <xf numFmtId="0" fontId="8" fillId="0" borderId="22" xfId="0" applyFont="1" applyBorder="1" applyAlignment="1">
      <alignment horizontal="center" wrapText="1"/>
    </xf>
    <xf numFmtId="0" fontId="8" fillId="0" borderId="22" xfId="0" applyFont="1" applyBorder="1" applyAlignment="1">
      <alignment horizontal="center" vertical="center" wrapText="1"/>
    </xf>
    <xf numFmtId="2" fontId="8" fillId="2" borderId="13" xfId="0" applyNumberFormat="1" applyFont="1" applyFill="1" applyBorder="1"/>
    <xf numFmtId="0" fontId="9" fillId="0" borderId="22" xfId="0" applyFont="1" applyBorder="1" applyAlignment="1">
      <alignment wrapText="1"/>
    </xf>
    <xf numFmtId="2" fontId="13" fillId="2" borderId="22" xfId="0" applyNumberFormat="1" applyFont="1" applyFill="1" applyBorder="1"/>
    <xf numFmtId="2" fontId="13" fillId="2" borderId="22" xfId="0" applyNumberFormat="1" applyFont="1" applyFill="1" applyBorder="1" applyAlignment="1">
      <alignment horizontal="center"/>
    </xf>
    <xf numFmtId="2" fontId="13" fillId="0" borderId="22" xfId="0" applyNumberFormat="1" applyFont="1" applyBorder="1"/>
    <xf numFmtId="2" fontId="13" fillId="0" borderId="22" xfId="0" applyNumberFormat="1" applyFont="1" applyBorder="1" applyAlignment="1">
      <alignment horizontal="center"/>
    </xf>
    <xf numFmtId="2" fontId="5" fillId="0" borderId="22" xfId="0" applyNumberFormat="1" applyFont="1" applyBorder="1"/>
    <xf numFmtId="2" fontId="5" fillId="2" borderId="22" xfId="0" applyNumberFormat="1" applyFont="1" applyFill="1" applyBorder="1" applyAlignment="1">
      <alignment horizontal="center"/>
    </xf>
    <xf numFmtId="0" fontId="5" fillId="2" borderId="1" xfId="0" applyFont="1" applyFill="1" applyBorder="1" applyAlignment="1">
      <alignment horizontal="right"/>
    </xf>
    <xf numFmtId="1" fontId="5" fillId="2" borderId="1" xfId="0" applyNumberFormat="1" applyFont="1" applyFill="1" applyBorder="1"/>
    <xf numFmtId="4" fontId="5" fillId="2" borderId="1" xfId="0" applyNumberFormat="1" applyFont="1" applyFill="1" applyBorder="1"/>
    <xf numFmtId="4" fontId="14" fillId="2" borderId="1" xfId="0" applyNumberFormat="1" applyFont="1" applyFill="1" applyBorder="1"/>
    <xf numFmtId="166" fontId="5" fillId="2" borderId="1" xfId="0" applyNumberFormat="1" applyFont="1" applyFill="1" applyBorder="1"/>
    <xf numFmtId="0" fontId="5" fillId="0" borderId="12" xfId="0" quotePrefix="1" applyFont="1" applyBorder="1" applyAlignment="1">
      <alignment horizontal="center"/>
    </xf>
    <xf numFmtId="2" fontId="15" fillId="2" borderId="17" xfId="0" applyNumberFormat="1" applyFont="1" applyFill="1" applyBorder="1"/>
    <xf numFmtId="14" fontId="5" fillId="2" borderId="1" xfId="0" applyNumberFormat="1" applyFont="1" applyFill="1" applyBorder="1" applyAlignment="1">
      <alignment horizontal="center"/>
    </xf>
    <xf numFmtId="2" fontId="5" fillId="2" borderId="18" xfId="0" applyNumberFormat="1" applyFont="1" applyFill="1" applyBorder="1"/>
    <xf numFmtId="0" fontId="8" fillId="0" borderId="6" xfId="0" applyFont="1" applyBorder="1" applyAlignment="1">
      <alignment horizontal="center" vertical="center" wrapText="1"/>
    </xf>
    <xf numFmtId="0" fontId="9" fillId="0" borderId="0" xfId="0" quotePrefix="1" applyFont="1"/>
    <xf numFmtId="164" fontId="8" fillId="0" borderId="0" xfId="0" applyNumberFormat="1" applyFont="1" applyAlignment="1">
      <alignment horizontal="center"/>
    </xf>
    <xf numFmtId="0" fontId="0" fillId="0" borderId="0" xfId="0"/>
    <xf numFmtId="0" fontId="8" fillId="0" borderId="3" xfId="0" applyFont="1" applyBorder="1" applyAlignment="1">
      <alignment horizontal="center"/>
    </xf>
    <xf numFmtId="0" fontId="11" fillId="0" borderId="3" xfId="0" applyFont="1" applyBorder="1"/>
    <xf numFmtId="0" fontId="8" fillId="0" borderId="6" xfId="0" applyFont="1" applyBorder="1" applyAlignment="1">
      <alignment horizontal="center" vertical="center" wrapText="1"/>
    </xf>
    <xf numFmtId="0" fontId="11" fillId="0" borderId="11" xfId="0" applyFont="1" applyBorder="1"/>
    <xf numFmtId="0" fontId="8" fillId="0" borderId="5" xfId="0" applyFont="1" applyBorder="1" applyAlignment="1">
      <alignment horizontal="center"/>
    </xf>
    <xf numFmtId="0" fontId="11" fillId="0" borderId="4" xfId="0" applyFont="1" applyBorder="1"/>
    <xf numFmtId="0" fontId="8" fillId="0" borderId="11" xfId="0" applyFont="1" applyBorder="1" applyAlignment="1">
      <alignment horizontal="center" vertical="center" wrapText="1"/>
    </xf>
    <xf numFmtId="0" fontId="5" fillId="0" borderId="7" xfId="0" applyFont="1" applyBorder="1" applyAlignment="1">
      <alignment horizontal="center" vertical="center" wrapText="1"/>
    </xf>
    <xf numFmtId="0" fontId="11" fillId="0" borderId="10" xfId="0" applyFont="1" applyBorder="1"/>
    <xf numFmtId="0" fontId="8" fillId="0" borderId="6" xfId="0" applyFont="1" applyBorder="1" applyAlignment="1">
      <alignment horizontal="center" wrapText="1"/>
    </xf>
    <xf numFmtId="0" fontId="5" fillId="0" borderId="5" xfId="0" applyFont="1" applyBorder="1" applyAlignment="1">
      <alignment horizontal="center"/>
    </xf>
    <xf numFmtId="0" fontId="0" fillId="0" borderId="0" xfId="0" applyAlignment="1"/>
    <xf numFmtId="9" fontId="5" fillId="3" borderId="1" xfId="1" applyFont="1" applyFill="1" applyBorder="1" applyAlignment="1">
      <alignment horizontal="center"/>
    </xf>
    <xf numFmtId="9" fontId="5" fillId="2" borderId="1" xfId="1" applyFont="1" applyFill="1" applyBorder="1" applyAlignment="1">
      <alignment horizontal="center"/>
    </xf>
    <xf numFmtId="164" fontId="8" fillId="0" borderId="0" xfId="0" applyNumberFormat="1" applyFont="1" applyAlignment="1">
      <alignment horizontal="center" wrapText="1"/>
    </xf>
  </cellXfs>
  <cellStyles count="2">
    <cellStyle name="Normal" xfId="0" builtinId="0"/>
    <cellStyle name="Percent" xfId="1" builtinId="5"/>
  </cellStyles>
  <dxfs count="4">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riptreasurer@redrope.org.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A36"/>
  <sheetViews>
    <sheetView tabSelected="1" workbookViewId="0">
      <selection activeCell="A2" sqref="A2"/>
    </sheetView>
  </sheetViews>
  <sheetFormatPr defaultColWidth="11.25" defaultRowHeight="12.75"/>
  <cols>
    <col min="1" max="1" width="74.25" customWidth="1"/>
    <col min="2" max="26" width="8.5" customWidth="1"/>
  </cols>
  <sheetData>
    <row r="2" spans="1:1" ht="15.75">
      <c r="A2" s="2" t="s">
        <v>118</v>
      </c>
    </row>
    <row r="3" spans="1:1" ht="15.75">
      <c r="A3" s="2" t="s">
        <v>119</v>
      </c>
    </row>
    <row r="4" spans="1:1" ht="31.5">
      <c r="A4" s="2" t="s">
        <v>2</v>
      </c>
    </row>
    <row r="5" spans="1:1" ht="15.75">
      <c r="A5" s="2"/>
    </row>
    <row r="6" spans="1:1" ht="15.75">
      <c r="A6" s="3" t="s">
        <v>3</v>
      </c>
    </row>
    <row r="7" spans="1:1" ht="15.75">
      <c r="A7" s="2"/>
    </row>
    <row r="8" spans="1:1" ht="15.75">
      <c r="A8" s="2" t="s">
        <v>4</v>
      </c>
    </row>
    <row r="9" spans="1:1" ht="15.75">
      <c r="A9" s="2" t="s">
        <v>5</v>
      </c>
    </row>
    <row r="10" spans="1:1" ht="15.75">
      <c r="A10" s="2"/>
    </row>
    <row r="11" spans="1:1" ht="63">
      <c r="A11" s="2" t="s">
        <v>111</v>
      </c>
    </row>
    <row r="12" spans="1:1" ht="47.25">
      <c r="A12" s="2" t="s">
        <v>100</v>
      </c>
    </row>
    <row r="13" spans="1:1" ht="63">
      <c r="A13" s="2" t="s">
        <v>108</v>
      </c>
    </row>
    <row r="14" spans="1:1" ht="15.75">
      <c r="A14" s="2"/>
    </row>
    <row r="15" spans="1:1" ht="15.75">
      <c r="A15" s="3" t="s">
        <v>6</v>
      </c>
    </row>
    <row r="16" spans="1:1" ht="15.75">
      <c r="A16" s="2"/>
    </row>
    <row r="17" spans="1:1" ht="47.25">
      <c r="A17" s="2" t="s">
        <v>110</v>
      </c>
    </row>
    <row r="18" spans="1:1" ht="47.25">
      <c r="A18" s="2" t="s">
        <v>112</v>
      </c>
    </row>
    <row r="19" spans="1:1" ht="63">
      <c r="A19" s="2" t="s">
        <v>117</v>
      </c>
    </row>
    <row r="20" spans="1:1" ht="15.75">
      <c r="A20" s="2"/>
    </row>
    <row r="21" spans="1:1" ht="15.75">
      <c r="A21" s="3" t="s">
        <v>7</v>
      </c>
    </row>
    <row r="22" spans="1:1" ht="15.75">
      <c r="A22" s="2"/>
    </row>
    <row r="23" spans="1:1" ht="126">
      <c r="A23" s="2" t="s">
        <v>114</v>
      </c>
    </row>
    <row r="24" spans="1:1" ht="15.75">
      <c r="A24" s="2"/>
    </row>
    <row r="25" spans="1:1" ht="31.5">
      <c r="A25" s="2" t="s">
        <v>8</v>
      </c>
    </row>
    <row r="26" spans="1:1" ht="15.75">
      <c r="A26" s="2"/>
    </row>
    <row r="27" spans="1:1" ht="47.25">
      <c r="A27" s="2" t="s">
        <v>9</v>
      </c>
    </row>
    <row r="28" spans="1:1">
      <c r="A28" s="4" t="s">
        <v>10</v>
      </c>
    </row>
    <row r="29" spans="1:1">
      <c r="A29" s="4"/>
    </row>
    <row r="30" spans="1:1" ht="15.75">
      <c r="A30" s="2" t="s">
        <v>11</v>
      </c>
    </row>
    <row r="32" spans="1:1" ht="31.5">
      <c r="A32" s="2" t="s">
        <v>12</v>
      </c>
    </row>
    <row r="34" spans="1:1" ht="15.75">
      <c r="A34" s="2" t="s">
        <v>109</v>
      </c>
    </row>
    <row r="35" spans="1:1">
      <c r="A35" s="1"/>
    </row>
    <row r="36" spans="1:1">
      <c r="A36" s="5"/>
    </row>
  </sheetData>
  <hyperlinks>
    <hyperlink ref="A28" r:id="rId1" xr:uid="{00000000-0004-0000-0100-000000000000}"/>
  </hyperlinks>
  <pageMargins left="0.70866141732283472" right="0.70866141732283472" top="0.74803149606299213" bottom="0.74803149606299213" header="0" footer="0"/>
  <pageSetup paperSize="9" orientation="portrait" r:id="rId2"/>
  <headerFooter>
    <oddHeader>&amp;L&amp;F &amp;A&amp;R&amp;D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997"/>
  <sheetViews>
    <sheetView topLeftCell="A5" workbookViewId="0">
      <selection activeCell="H25" sqref="H25"/>
    </sheetView>
  </sheetViews>
  <sheetFormatPr defaultColWidth="11.25" defaultRowHeight="15.75" customHeight="1"/>
  <cols>
    <col min="1" max="1" width="7.5" customWidth="1"/>
    <col min="2" max="6" width="14.25" customWidth="1"/>
    <col min="7" max="7" width="17.375" customWidth="1"/>
    <col min="8" max="8" width="15.875" customWidth="1"/>
    <col min="9" max="9" width="23.875" customWidth="1"/>
    <col min="10" max="10" width="11.25" customWidth="1"/>
    <col min="11" max="22" width="8.875" customWidth="1"/>
  </cols>
  <sheetData>
    <row r="1" spans="1:10" ht="17.25" customHeight="1">
      <c r="A1" s="6" t="s">
        <v>13</v>
      </c>
      <c r="B1" s="7"/>
      <c r="C1" s="7"/>
    </row>
    <row r="2" spans="1:10" ht="17.25" customHeight="1">
      <c r="A2" s="8" t="s">
        <v>14</v>
      </c>
      <c r="B2" s="7"/>
      <c r="C2" s="8" t="s">
        <v>15</v>
      </c>
    </row>
    <row r="3" spans="1:10" ht="17.25" customHeight="1">
      <c r="A3" s="8" t="s">
        <v>16</v>
      </c>
      <c r="B3" s="7"/>
      <c r="C3" s="9"/>
      <c r="E3" s="18">
        <f>E16+IF(E16&lt;6,1,-1)</f>
        <v>6</v>
      </c>
    </row>
    <row r="4" spans="1:10" ht="17.25" customHeight="1">
      <c r="A4" s="8" t="s">
        <v>17</v>
      </c>
      <c r="B4" s="7"/>
      <c r="C4" s="10">
        <v>45381</v>
      </c>
      <c r="E4" s="18">
        <v>1</v>
      </c>
      <c r="F4" s="18">
        <v>2</v>
      </c>
      <c r="G4" s="18">
        <v>3</v>
      </c>
      <c r="H4" s="18">
        <v>4</v>
      </c>
      <c r="I4" s="18">
        <v>5</v>
      </c>
      <c r="J4" s="18">
        <v>6</v>
      </c>
    </row>
    <row r="5" spans="1:10" ht="17.25" customHeight="1">
      <c r="A5" s="8" t="s">
        <v>18</v>
      </c>
      <c r="B5" s="7"/>
      <c r="C5" s="10">
        <v>45388</v>
      </c>
      <c r="E5" s="109">
        <f>C4+IF(E16&lt;6,0,1)</f>
        <v>45382</v>
      </c>
      <c r="F5" s="109">
        <f t="shared" ref="F5:I5" si="0">IF(F4&gt;$E3,"spare",E5+1)</f>
        <v>45383</v>
      </c>
      <c r="G5" s="109">
        <f t="shared" si="0"/>
        <v>45384</v>
      </c>
      <c r="H5" s="109">
        <f t="shared" si="0"/>
        <v>45385</v>
      </c>
      <c r="I5" s="109">
        <f t="shared" si="0"/>
        <v>45386</v>
      </c>
      <c r="J5" s="109">
        <f>IF(J4&gt;$E3,"spare",I5+1)</f>
        <v>45387</v>
      </c>
    </row>
    <row r="6" spans="1:10" ht="17.25" customHeight="1">
      <c r="A6" s="6"/>
      <c r="B6" s="7"/>
      <c r="C6" s="7"/>
    </row>
    <row r="7" spans="1:10" ht="20.25" customHeight="1">
      <c r="A7" s="6" t="s">
        <v>19</v>
      </c>
      <c r="B7" s="7"/>
      <c r="C7" s="7"/>
    </row>
    <row r="8" spans="1:10" ht="12.75" customHeight="1">
      <c r="B8" s="11"/>
      <c r="C8" s="12"/>
      <c r="D8" s="13"/>
      <c r="E8" s="12"/>
      <c r="G8" s="14"/>
    </row>
    <row r="9" spans="1:10" ht="12.75" customHeight="1">
      <c r="A9" s="8" t="s">
        <v>20</v>
      </c>
      <c r="B9" s="11"/>
      <c r="C9" s="12"/>
      <c r="D9" s="13"/>
      <c r="E9" s="15">
        <v>150</v>
      </c>
    </row>
    <row r="10" spans="1:10" ht="12.75" customHeight="1">
      <c r="A10" s="8" t="s">
        <v>21</v>
      </c>
      <c r="B10" s="11"/>
      <c r="C10" s="12"/>
      <c r="D10" s="13"/>
      <c r="E10" s="16">
        <f>(E9/9/3 + 2)*1.2</f>
        <v>9.0666666666666664</v>
      </c>
      <c r="F10" s="112" t="s">
        <v>121</v>
      </c>
    </row>
    <row r="11" spans="1:10" ht="12.75" customHeight="1">
      <c r="B11" s="11"/>
      <c r="C11" s="12"/>
      <c r="D11" s="13"/>
      <c r="E11" s="12"/>
    </row>
    <row r="12" spans="1:10" ht="12.75" customHeight="1">
      <c r="A12" s="8" t="s">
        <v>22</v>
      </c>
      <c r="B12" s="11"/>
      <c r="C12" s="12"/>
      <c r="D12" s="13"/>
      <c r="E12" s="17">
        <v>1</v>
      </c>
    </row>
    <row r="13" spans="1:10" ht="12.75" customHeight="1">
      <c r="A13" s="8"/>
      <c r="B13" s="13"/>
      <c r="C13" s="13"/>
      <c r="D13" s="13"/>
      <c r="E13" s="19"/>
    </row>
    <row r="14" spans="1:10" ht="12.75" customHeight="1">
      <c r="A14" s="8"/>
      <c r="B14" s="11"/>
      <c r="C14" s="12"/>
      <c r="D14" s="13"/>
      <c r="E14" s="19"/>
      <c r="G14" s="14"/>
    </row>
    <row r="15" spans="1:10" ht="12.75" customHeight="1">
      <c r="B15" s="11"/>
      <c r="C15" s="12"/>
      <c r="D15" s="13"/>
      <c r="E15" s="12"/>
      <c r="G15" s="14"/>
    </row>
    <row r="16" spans="1:10" ht="12.75" customHeight="1">
      <c r="A16" s="8" t="s">
        <v>23</v>
      </c>
      <c r="B16" s="11"/>
      <c r="E16" s="18">
        <f>C5-C4</f>
        <v>7</v>
      </c>
      <c r="G16" s="14"/>
    </row>
    <row r="17" spans="1:22" ht="12.75" customHeight="1">
      <c r="B17" s="11"/>
      <c r="C17" s="12"/>
      <c r="D17" s="13"/>
      <c r="E17" s="12"/>
      <c r="G17" s="14"/>
    </row>
    <row r="18" spans="1:22" ht="12.75" customHeight="1">
      <c r="B18" s="11"/>
      <c r="C18" s="12"/>
      <c r="D18" s="13"/>
      <c r="E18" s="12"/>
      <c r="G18" s="14"/>
    </row>
    <row r="19" spans="1:22" ht="12.75" customHeight="1">
      <c r="B19" s="113"/>
      <c r="C19" s="114"/>
      <c r="D19" s="113" t="s">
        <v>120</v>
      </c>
      <c r="E19" s="114"/>
      <c r="G19" s="14"/>
    </row>
    <row r="20" spans="1:22" ht="12.75" customHeight="1">
      <c r="A20" s="20" t="s">
        <v>24</v>
      </c>
      <c r="B20" s="19"/>
      <c r="C20" s="19"/>
      <c r="D20" s="19" t="s">
        <v>25</v>
      </c>
      <c r="E20" s="19" t="s">
        <v>123</v>
      </c>
      <c r="F20" s="19" t="s">
        <v>26</v>
      </c>
      <c r="G20" s="15" t="s">
        <v>27</v>
      </c>
      <c r="H20" s="21" t="s">
        <v>28</v>
      </c>
      <c r="I20" s="19"/>
      <c r="J20" s="8"/>
      <c r="K20" s="8"/>
      <c r="L20" s="8"/>
      <c r="M20" s="8"/>
      <c r="N20" s="8"/>
      <c r="O20" s="8"/>
      <c r="P20" s="8"/>
      <c r="Q20" s="8"/>
      <c r="R20" s="8"/>
      <c r="S20" s="8"/>
      <c r="T20" s="8"/>
      <c r="U20" s="8"/>
      <c r="V20" s="8"/>
    </row>
    <row r="21" spans="1:22" ht="27.75" customHeight="1">
      <c r="A21" s="20"/>
      <c r="B21" s="113"/>
      <c r="C21" s="114"/>
      <c r="D21" s="129" t="s">
        <v>29</v>
      </c>
      <c r="E21" s="126"/>
      <c r="F21" s="19"/>
      <c r="G21" s="15"/>
      <c r="H21" s="21"/>
      <c r="I21" s="19"/>
      <c r="J21" s="8"/>
      <c r="K21" s="8"/>
      <c r="L21" s="8"/>
      <c r="M21" s="8"/>
      <c r="N21" s="8"/>
      <c r="O21" s="8"/>
      <c r="P21" s="8"/>
      <c r="Q21" s="8"/>
      <c r="R21" s="8"/>
      <c r="S21" s="8"/>
      <c r="T21" s="8"/>
      <c r="U21" s="8"/>
      <c r="V21" s="8"/>
    </row>
    <row r="22" spans="1:22" ht="13.5" customHeight="1">
      <c r="A22" s="13"/>
      <c r="B22" s="22"/>
      <c r="C22" s="22"/>
      <c r="D22" s="22" t="s">
        <v>30</v>
      </c>
      <c r="E22" s="22" t="s">
        <v>32</v>
      </c>
      <c r="F22" s="22" t="s">
        <v>31</v>
      </c>
      <c r="G22" s="23" t="s">
        <v>32</v>
      </c>
      <c r="H22" s="22" t="s">
        <v>31</v>
      </c>
      <c r="I22" s="22"/>
    </row>
    <row r="23" spans="1:22" ht="12.75" customHeight="1">
      <c r="A23" s="24" t="s">
        <v>33</v>
      </c>
      <c r="B23" s="18"/>
      <c r="C23" s="18"/>
      <c r="D23" s="18">
        <v>11</v>
      </c>
      <c r="E23" s="128">
        <v>0.55000000000000004</v>
      </c>
      <c r="F23" s="16">
        <f>ROUND($E$10*E23, 1)</f>
        <v>5</v>
      </c>
      <c r="G23" s="127">
        <v>0.4</v>
      </c>
      <c r="H23" s="16"/>
    </row>
    <row r="24" spans="1:22" ht="12.75" customHeight="1">
      <c r="A24" s="24" t="s">
        <v>34</v>
      </c>
      <c r="B24" s="18"/>
      <c r="C24" s="18"/>
      <c r="D24" s="18">
        <v>16.5</v>
      </c>
      <c r="E24" s="128">
        <v>0.78</v>
      </c>
      <c r="F24" s="16">
        <f t="shared" ref="F24:F27" si="1">ROUND($E$10*E24, 1)</f>
        <v>7.1</v>
      </c>
      <c r="G24" s="127">
        <v>0.7</v>
      </c>
      <c r="H24" s="16"/>
    </row>
    <row r="25" spans="1:22" ht="12.75" customHeight="1">
      <c r="A25" s="24" t="s">
        <v>35</v>
      </c>
      <c r="B25" s="18"/>
      <c r="C25" s="18"/>
      <c r="D25" s="18">
        <v>22</v>
      </c>
      <c r="E25" s="128">
        <v>1</v>
      </c>
      <c r="F25" s="16">
        <f t="shared" si="1"/>
        <v>9.1</v>
      </c>
      <c r="G25" s="128">
        <v>1</v>
      </c>
      <c r="H25" s="16">
        <f>F25</f>
        <v>9.1</v>
      </c>
    </row>
    <row r="26" spans="1:22" ht="12.75" customHeight="1">
      <c r="A26" s="24" t="s">
        <v>36</v>
      </c>
      <c r="B26" s="18"/>
      <c r="C26" s="18"/>
      <c r="D26" s="18">
        <v>27.5</v>
      </c>
      <c r="E26" s="128">
        <v>1.45</v>
      </c>
      <c r="F26" s="16">
        <f t="shared" si="1"/>
        <v>13.1</v>
      </c>
      <c r="G26" s="128">
        <v>1.45</v>
      </c>
      <c r="H26" s="16"/>
    </row>
    <row r="27" spans="1:22" ht="12.75" customHeight="1">
      <c r="A27" s="24" t="s">
        <v>37</v>
      </c>
      <c r="B27" s="18"/>
      <c r="C27" s="18"/>
      <c r="D27" s="18">
        <v>33</v>
      </c>
      <c r="E27" s="128">
        <v>1.7</v>
      </c>
      <c r="F27" s="16">
        <f t="shared" si="1"/>
        <v>15.4</v>
      </c>
      <c r="G27" s="128">
        <v>1.7</v>
      </c>
      <c r="H27" s="16"/>
    </row>
    <row r="28" spans="1:22" ht="12.75" customHeight="1">
      <c r="A28" s="18"/>
      <c r="B28" s="18"/>
      <c r="C28" s="18"/>
      <c r="D28" s="18"/>
      <c r="E28" s="128"/>
      <c r="F28" s="16"/>
      <c r="G28" s="128"/>
      <c r="H28" s="16"/>
      <c r="I28" s="1"/>
    </row>
    <row r="29" spans="1:22" ht="12.75" customHeight="1">
      <c r="A29" s="18" t="str">
        <f t="shared" ref="A29:A33" si="2">"C"&amp;A23</f>
        <v>C1</v>
      </c>
      <c r="B29" s="18"/>
      <c r="C29" s="18"/>
      <c r="D29" s="18">
        <f t="shared" ref="D29" si="3">MAX(D$23,0.5*D23)</f>
        <v>11</v>
      </c>
      <c r="E29" s="128">
        <f t="shared" ref="E29:G33" si="4">E23</f>
        <v>0.55000000000000004</v>
      </c>
      <c r="F29" s="16">
        <f t="shared" ref="F29:F33" si="5">ROUND(MAX(F$23,0.5*F23),1)</f>
        <v>5</v>
      </c>
      <c r="G29" s="128">
        <f t="shared" si="4"/>
        <v>0.4</v>
      </c>
      <c r="H29" s="16"/>
      <c r="I29" s="1" t="s">
        <v>38</v>
      </c>
    </row>
    <row r="30" spans="1:22" ht="12.75" customHeight="1">
      <c r="A30" s="18" t="str">
        <f t="shared" si="2"/>
        <v>C2</v>
      </c>
      <c r="B30" s="18"/>
      <c r="C30" s="18"/>
      <c r="D30" s="18">
        <f t="shared" ref="D30" si="6">MAX(D$23,0.5*D24)</f>
        <v>11</v>
      </c>
      <c r="E30" s="128">
        <f t="shared" si="4"/>
        <v>0.78</v>
      </c>
      <c r="F30" s="16">
        <f t="shared" si="5"/>
        <v>5</v>
      </c>
      <c r="G30" s="128">
        <f t="shared" si="4"/>
        <v>0.7</v>
      </c>
      <c r="H30" s="16"/>
    </row>
    <row r="31" spans="1:22" ht="12.75" customHeight="1">
      <c r="A31" s="18" t="str">
        <f t="shared" si="2"/>
        <v>C3</v>
      </c>
      <c r="B31" s="18"/>
      <c r="C31" s="18"/>
      <c r="D31" s="18">
        <f t="shared" ref="D31" si="7">MAX(D$23,0.5*D25)</f>
        <v>11</v>
      </c>
      <c r="E31" s="128">
        <f t="shared" si="4"/>
        <v>1</v>
      </c>
      <c r="F31" s="16">
        <f t="shared" si="5"/>
        <v>5</v>
      </c>
      <c r="G31" s="128">
        <f t="shared" si="4"/>
        <v>1</v>
      </c>
      <c r="H31" s="16"/>
    </row>
    <row r="32" spans="1:22" ht="12.75" customHeight="1">
      <c r="A32" s="18" t="str">
        <f t="shared" si="2"/>
        <v>C4</v>
      </c>
      <c r="B32" s="18"/>
      <c r="C32" s="18"/>
      <c r="D32" s="18">
        <f t="shared" ref="D32" si="8">MAX(D$23,0.5*D26)</f>
        <v>13.75</v>
      </c>
      <c r="E32" s="128">
        <f t="shared" si="4"/>
        <v>1.45</v>
      </c>
      <c r="F32" s="16">
        <f t="shared" si="5"/>
        <v>6.6</v>
      </c>
      <c r="G32" s="128">
        <f t="shared" si="4"/>
        <v>1.45</v>
      </c>
      <c r="H32" s="16"/>
    </row>
    <row r="33" spans="1:9" ht="12.75" customHeight="1">
      <c r="A33" s="18" t="str">
        <f t="shared" si="2"/>
        <v>C5</v>
      </c>
      <c r="B33" s="18"/>
      <c r="C33" s="18"/>
      <c r="D33" s="18">
        <f t="shared" ref="D33" si="9">MAX(D$23,0.5*D27)</f>
        <v>16.5</v>
      </c>
      <c r="E33" s="128">
        <f t="shared" si="4"/>
        <v>1.7</v>
      </c>
      <c r="F33" s="16">
        <f t="shared" si="5"/>
        <v>7.7</v>
      </c>
      <c r="G33" s="128">
        <f t="shared" si="4"/>
        <v>1.7</v>
      </c>
      <c r="H33" s="16"/>
    </row>
    <row r="34" spans="1:9" ht="12.75" customHeight="1">
      <c r="A34" s="18"/>
      <c r="B34" s="18"/>
      <c r="C34" s="18"/>
      <c r="D34" s="18"/>
      <c r="E34" s="128"/>
      <c r="F34" s="16"/>
      <c r="G34" s="128"/>
      <c r="H34" s="16"/>
      <c r="I34" s="1"/>
    </row>
    <row r="35" spans="1:9" ht="12.75" customHeight="1">
      <c r="A35" s="18" t="str">
        <f t="shared" ref="A35:A39" si="10">"T"&amp;A23</f>
        <v>T1</v>
      </c>
      <c r="B35" s="18"/>
      <c r="C35" s="18"/>
      <c r="D35" s="18"/>
      <c r="E35" s="128">
        <f t="shared" ref="E35" si="11">E29</f>
        <v>0.55000000000000004</v>
      </c>
      <c r="F35" s="16">
        <f t="shared" ref="F35:G35" si="12">F29</f>
        <v>5</v>
      </c>
      <c r="G35" s="128">
        <f t="shared" si="12"/>
        <v>0.4</v>
      </c>
      <c r="H35" s="16"/>
      <c r="I35" s="1" t="s">
        <v>39</v>
      </c>
    </row>
    <row r="36" spans="1:9" ht="12.75" customHeight="1">
      <c r="A36" s="18" t="str">
        <f t="shared" si="10"/>
        <v>T2</v>
      </c>
      <c r="B36" s="18"/>
      <c r="C36" s="18"/>
      <c r="D36" s="18"/>
      <c r="E36" s="128">
        <f t="shared" ref="E36" si="13">E30</f>
        <v>0.78</v>
      </c>
      <c r="F36" s="16">
        <f t="shared" ref="F36:G36" si="14">F30</f>
        <v>5</v>
      </c>
      <c r="G36" s="128">
        <f t="shared" si="14"/>
        <v>0.7</v>
      </c>
      <c r="H36" s="16"/>
    </row>
    <row r="37" spans="1:9" ht="12.75" customHeight="1">
      <c r="A37" s="18" t="str">
        <f t="shared" si="10"/>
        <v>T3</v>
      </c>
      <c r="B37" s="18"/>
      <c r="C37" s="18"/>
      <c r="D37" s="18"/>
      <c r="E37" s="128">
        <f t="shared" ref="E37" si="15">E31</f>
        <v>1</v>
      </c>
      <c r="F37" s="16">
        <f t="shared" ref="F37:G37" si="16">F31</f>
        <v>5</v>
      </c>
      <c r="G37" s="128">
        <f t="shared" si="16"/>
        <v>1</v>
      </c>
      <c r="H37" s="16"/>
    </row>
    <row r="38" spans="1:9" ht="12.75" customHeight="1">
      <c r="A38" s="18" t="str">
        <f t="shared" si="10"/>
        <v>T4</v>
      </c>
      <c r="B38" s="18"/>
      <c r="C38" s="18"/>
      <c r="D38" s="18"/>
      <c r="E38" s="128">
        <f t="shared" ref="E38" si="17">E32</f>
        <v>1.45</v>
      </c>
      <c r="F38" s="16">
        <f t="shared" ref="F38:G38" si="18">F32</f>
        <v>6.6</v>
      </c>
      <c r="G38" s="128">
        <f t="shared" si="18"/>
        <v>1.45</v>
      </c>
      <c r="H38" s="16"/>
    </row>
    <row r="39" spans="1:9" ht="12.75" customHeight="1">
      <c r="A39" s="18" t="str">
        <f t="shared" si="10"/>
        <v>T5</v>
      </c>
      <c r="B39" s="18"/>
      <c r="C39" s="18"/>
      <c r="D39" s="18"/>
      <c r="E39" s="128">
        <f t="shared" ref="E39" si="19">E33</f>
        <v>1.7</v>
      </c>
      <c r="F39" s="16">
        <f t="shared" ref="F39:G39" si="20">F33</f>
        <v>7.7</v>
      </c>
      <c r="G39" s="128">
        <f t="shared" si="20"/>
        <v>1.7</v>
      </c>
      <c r="H39" s="16"/>
    </row>
    <row r="40" spans="1:9" ht="12.75" customHeight="1">
      <c r="A40" s="18"/>
      <c r="B40" s="18"/>
      <c r="C40" s="18"/>
      <c r="D40" s="18"/>
      <c r="E40" s="18"/>
      <c r="F40" s="16"/>
      <c r="G40" s="18"/>
      <c r="H40" s="16"/>
      <c r="I40" s="1"/>
    </row>
    <row r="41" spans="1:9" ht="12.75" customHeight="1">
      <c r="B41" s="11"/>
      <c r="C41" s="12"/>
      <c r="D41" s="13"/>
      <c r="E41" s="12"/>
    </row>
    <row r="42" spans="1:9" ht="12.75" customHeight="1">
      <c r="B42" s="11"/>
      <c r="C42" s="12"/>
      <c r="D42" s="13"/>
      <c r="E42" s="12"/>
    </row>
    <row r="43" spans="1:9" ht="12.75" customHeight="1">
      <c r="B43" s="11"/>
      <c r="C43" s="12"/>
      <c r="D43" s="13"/>
      <c r="E43" s="12"/>
    </row>
    <row r="44" spans="1:9" ht="12.75" customHeight="1">
      <c r="B44" s="11"/>
      <c r="C44" s="12"/>
      <c r="D44" s="13"/>
      <c r="E44" s="12"/>
    </row>
    <row r="45" spans="1:9" ht="12.75" customHeight="1">
      <c r="B45" s="11"/>
      <c r="C45" s="12"/>
      <c r="D45" s="13"/>
      <c r="E45" s="12"/>
    </row>
    <row r="46" spans="1:9" ht="12.75" customHeight="1">
      <c r="B46" s="11"/>
      <c r="C46" s="12"/>
      <c r="D46" s="13"/>
      <c r="E46" s="12"/>
    </row>
    <row r="47" spans="1:9" ht="12.75" customHeight="1">
      <c r="B47" s="11"/>
      <c r="C47" s="12"/>
      <c r="D47" s="13"/>
      <c r="E47" s="12"/>
    </row>
    <row r="48" spans="1:9" ht="12.75" customHeight="1">
      <c r="B48" s="11"/>
      <c r="C48" s="12"/>
      <c r="D48" s="13"/>
      <c r="E48" s="12"/>
    </row>
    <row r="49" spans="2:5" ht="12.75" customHeight="1">
      <c r="B49" s="11"/>
      <c r="C49" s="12"/>
      <c r="D49" s="13"/>
      <c r="E49" s="12"/>
    </row>
    <row r="50" spans="2:5" ht="12.75" customHeight="1">
      <c r="B50" s="11"/>
      <c r="C50" s="12"/>
      <c r="D50" s="13"/>
      <c r="E50" s="12"/>
    </row>
    <row r="51" spans="2:5" ht="12.75" customHeight="1">
      <c r="B51" s="11"/>
      <c r="C51" s="12"/>
      <c r="D51" s="13"/>
      <c r="E51" s="12"/>
    </row>
    <row r="52" spans="2:5" ht="12.75" customHeight="1">
      <c r="B52" s="11"/>
      <c r="C52" s="12"/>
      <c r="D52" s="13"/>
      <c r="E52" s="12"/>
    </row>
    <row r="53" spans="2:5" ht="12.75" customHeight="1">
      <c r="B53" s="11"/>
      <c r="C53" s="12"/>
      <c r="D53" s="13"/>
      <c r="E53" s="12"/>
    </row>
    <row r="54" spans="2:5" ht="12.75" customHeight="1">
      <c r="B54" s="11"/>
      <c r="C54" s="12"/>
      <c r="D54" s="13"/>
      <c r="E54" s="12"/>
    </row>
    <row r="55" spans="2:5" ht="12.75" customHeight="1">
      <c r="B55" s="11"/>
      <c r="C55" s="12"/>
      <c r="D55" s="13"/>
      <c r="E55" s="12"/>
    </row>
    <row r="56" spans="2:5" ht="12.75" customHeight="1">
      <c r="B56" s="11"/>
      <c r="C56" s="12"/>
      <c r="D56" s="13"/>
      <c r="E56" s="12"/>
    </row>
    <row r="57" spans="2:5" ht="12.75" customHeight="1">
      <c r="B57" s="11"/>
      <c r="C57" s="12"/>
      <c r="D57" s="13"/>
      <c r="E57" s="12"/>
    </row>
    <row r="58" spans="2:5" ht="12.75" customHeight="1">
      <c r="B58" s="11"/>
      <c r="C58" s="12"/>
      <c r="D58" s="13"/>
      <c r="E58" s="12"/>
    </row>
    <row r="59" spans="2:5" ht="12.75" customHeight="1">
      <c r="B59" s="11"/>
      <c r="C59" s="12"/>
      <c r="D59" s="13"/>
      <c r="E59" s="12"/>
    </row>
    <row r="60" spans="2:5" ht="12.75" customHeight="1">
      <c r="B60" s="11"/>
      <c r="C60" s="12"/>
      <c r="D60" s="13"/>
      <c r="E60" s="12"/>
    </row>
    <row r="61" spans="2:5" ht="12.75" customHeight="1">
      <c r="B61" s="11"/>
      <c r="C61" s="12"/>
      <c r="D61" s="13"/>
      <c r="E61" s="12"/>
    </row>
    <row r="62" spans="2:5" ht="12.75" customHeight="1">
      <c r="B62" s="11"/>
      <c r="C62" s="12"/>
      <c r="D62" s="13"/>
      <c r="E62" s="12"/>
    </row>
    <row r="63" spans="2:5" ht="12.75" customHeight="1">
      <c r="B63" s="11"/>
      <c r="C63" s="12"/>
      <c r="D63" s="13"/>
      <c r="E63" s="12"/>
    </row>
    <row r="64" spans="2:5" ht="12.75" customHeight="1">
      <c r="B64" s="11"/>
      <c r="C64" s="12"/>
      <c r="D64" s="13"/>
      <c r="E64" s="12"/>
    </row>
    <row r="65" spans="2:5" ht="12.75" customHeight="1">
      <c r="B65" s="11"/>
      <c r="C65" s="12"/>
      <c r="D65" s="13"/>
      <c r="E65" s="12"/>
    </row>
    <row r="66" spans="2:5" ht="12.75" customHeight="1">
      <c r="B66" s="11"/>
      <c r="C66" s="12"/>
      <c r="D66" s="13"/>
      <c r="E66" s="12"/>
    </row>
    <row r="67" spans="2:5" ht="12.75" customHeight="1">
      <c r="B67" s="11"/>
      <c r="C67" s="12"/>
      <c r="D67" s="13"/>
      <c r="E67" s="12"/>
    </row>
    <row r="68" spans="2:5" ht="12.75" customHeight="1">
      <c r="B68" s="11"/>
      <c r="C68" s="12"/>
      <c r="D68" s="13"/>
      <c r="E68" s="12"/>
    </row>
    <row r="69" spans="2:5" ht="12.75" customHeight="1">
      <c r="B69" s="11"/>
      <c r="C69" s="12"/>
      <c r="D69" s="13"/>
      <c r="E69" s="12"/>
    </row>
    <row r="70" spans="2:5" ht="12.75" customHeight="1">
      <c r="B70" s="11"/>
      <c r="C70" s="12"/>
      <c r="D70" s="13"/>
      <c r="E70" s="12"/>
    </row>
    <row r="71" spans="2:5" ht="12.75" customHeight="1">
      <c r="B71" s="11"/>
      <c r="C71" s="12"/>
      <c r="D71" s="13"/>
      <c r="E71" s="12"/>
    </row>
    <row r="72" spans="2:5" ht="12.75" customHeight="1">
      <c r="B72" s="11"/>
      <c r="C72" s="12"/>
      <c r="D72" s="13"/>
      <c r="E72" s="12"/>
    </row>
    <row r="73" spans="2:5" ht="12.75" customHeight="1">
      <c r="B73" s="11"/>
      <c r="C73" s="12"/>
      <c r="D73" s="13"/>
      <c r="E73" s="12"/>
    </row>
    <row r="74" spans="2:5" ht="12.75" customHeight="1">
      <c r="B74" s="11"/>
      <c r="C74" s="12"/>
      <c r="D74" s="13"/>
      <c r="E74" s="12"/>
    </row>
    <row r="75" spans="2:5" ht="12.75" customHeight="1">
      <c r="B75" s="11"/>
      <c r="C75" s="12"/>
      <c r="D75" s="13"/>
      <c r="E75" s="12"/>
    </row>
    <row r="76" spans="2:5" ht="12.75" customHeight="1">
      <c r="B76" s="11"/>
      <c r="C76" s="12"/>
      <c r="D76" s="13"/>
      <c r="E76" s="12"/>
    </row>
    <row r="77" spans="2:5" ht="12.75" customHeight="1">
      <c r="B77" s="11"/>
      <c r="C77" s="12"/>
      <c r="D77" s="13"/>
      <c r="E77" s="12"/>
    </row>
    <row r="78" spans="2:5" ht="12.75" customHeight="1">
      <c r="B78" s="11"/>
      <c r="C78" s="12"/>
      <c r="D78" s="13"/>
      <c r="E78" s="12"/>
    </row>
    <row r="79" spans="2:5" ht="12.75" customHeight="1">
      <c r="B79" s="11"/>
      <c r="C79" s="12"/>
      <c r="D79" s="13"/>
      <c r="E79" s="12"/>
    </row>
    <row r="80" spans="2:5" ht="12.75" customHeight="1">
      <c r="B80" s="11"/>
      <c r="C80" s="12"/>
      <c r="D80" s="13"/>
      <c r="E80" s="12"/>
    </row>
    <row r="81" spans="2:5" ht="12.75" customHeight="1">
      <c r="B81" s="11"/>
      <c r="C81" s="12"/>
      <c r="D81" s="13"/>
      <c r="E81" s="12"/>
    </row>
    <row r="82" spans="2:5" ht="12.75" customHeight="1">
      <c r="B82" s="11"/>
      <c r="C82" s="12"/>
      <c r="D82" s="13"/>
      <c r="E82" s="12"/>
    </row>
    <row r="83" spans="2:5" ht="12.75" customHeight="1">
      <c r="B83" s="11"/>
      <c r="C83" s="12"/>
      <c r="D83" s="13"/>
      <c r="E83" s="12"/>
    </row>
    <row r="84" spans="2:5" ht="12.75" customHeight="1">
      <c r="B84" s="11"/>
      <c r="C84" s="12"/>
      <c r="D84" s="13"/>
      <c r="E84" s="12"/>
    </row>
    <row r="85" spans="2:5" ht="12.75" customHeight="1">
      <c r="B85" s="11"/>
      <c r="C85" s="12"/>
      <c r="D85" s="13"/>
      <c r="E85" s="12"/>
    </row>
    <row r="86" spans="2:5" ht="12.75" customHeight="1">
      <c r="B86" s="11"/>
      <c r="C86" s="12"/>
      <c r="D86" s="13"/>
      <c r="E86" s="12"/>
    </row>
    <row r="87" spans="2:5" ht="12.75" customHeight="1">
      <c r="B87" s="11"/>
      <c r="C87" s="12"/>
      <c r="D87" s="13"/>
      <c r="E87" s="12"/>
    </row>
    <row r="88" spans="2:5" ht="12.75" customHeight="1">
      <c r="B88" s="11"/>
      <c r="C88" s="12"/>
      <c r="D88" s="13"/>
      <c r="E88" s="12"/>
    </row>
    <row r="89" spans="2:5" ht="12.75" customHeight="1">
      <c r="B89" s="11"/>
      <c r="C89" s="12"/>
      <c r="D89" s="13"/>
      <c r="E89" s="12"/>
    </row>
    <row r="90" spans="2:5" ht="12.75" customHeight="1">
      <c r="B90" s="11"/>
      <c r="C90" s="12"/>
      <c r="D90" s="13"/>
      <c r="E90" s="12"/>
    </row>
    <row r="91" spans="2:5" ht="12.75" customHeight="1">
      <c r="B91" s="11"/>
      <c r="C91" s="12"/>
      <c r="D91" s="13"/>
      <c r="E91" s="12"/>
    </row>
    <row r="92" spans="2:5" ht="12.75" customHeight="1">
      <c r="B92" s="11"/>
      <c r="C92" s="12"/>
      <c r="D92" s="13"/>
      <c r="E92" s="12"/>
    </row>
    <row r="93" spans="2:5" ht="12.75" customHeight="1">
      <c r="B93" s="11"/>
      <c r="C93" s="12"/>
      <c r="D93" s="13"/>
      <c r="E93" s="12"/>
    </row>
    <row r="94" spans="2:5" ht="12.75" customHeight="1">
      <c r="B94" s="11"/>
      <c r="C94" s="12"/>
      <c r="D94" s="13"/>
      <c r="E94" s="12"/>
    </row>
    <row r="95" spans="2:5" ht="12.75" customHeight="1">
      <c r="B95" s="11"/>
      <c r="C95" s="12"/>
      <c r="D95" s="13"/>
      <c r="E95" s="12"/>
    </row>
    <row r="96" spans="2:5" ht="12.75" customHeight="1">
      <c r="B96" s="11"/>
      <c r="C96" s="12"/>
      <c r="D96" s="13"/>
      <c r="E96" s="12"/>
    </row>
    <row r="97" spans="2:5" ht="12.75" customHeight="1">
      <c r="B97" s="11"/>
      <c r="C97" s="12"/>
      <c r="D97" s="13"/>
      <c r="E97" s="12"/>
    </row>
    <row r="98" spans="2:5" ht="12.75" customHeight="1">
      <c r="B98" s="11"/>
      <c r="C98" s="12"/>
      <c r="D98" s="13"/>
      <c r="E98" s="12"/>
    </row>
    <row r="99" spans="2:5" ht="12.75" customHeight="1">
      <c r="B99" s="11"/>
      <c r="C99" s="12"/>
      <c r="D99" s="13"/>
      <c r="E99" s="12"/>
    </row>
    <row r="100" spans="2:5" ht="12.75" customHeight="1">
      <c r="B100" s="11"/>
      <c r="C100" s="12"/>
      <c r="D100" s="13"/>
      <c r="E100" s="12"/>
    </row>
    <row r="101" spans="2:5" ht="12.75" customHeight="1">
      <c r="B101" s="11"/>
      <c r="C101" s="12"/>
      <c r="D101" s="13"/>
      <c r="E101" s="12"/>
    </row>
    <row r="102" spans="2:5" ht="12.75" customHeight="1">
      <c r="B102" s="11"/>
      <c r="C102" s="12"/>
      <c r="D102" s="13"/>
      <c r="E102" s="12"/>
    </row>
    <row r="103" spans="2:5" ht="12.75" customHeight="1">
      <c r="B103" s="11"/>
      <c r="C103" s="12"/>
      <c r="D103" s="13"/>
      <c r="E103" s="12"/>
    </row>
    <row r="104" spans="2:5" ht="12.75" customHeight="1">
      <c r="B104" s="11"/>
      <c r="C104" s="12"/>
      <c r="D104" s="13"/>
      <c r="E104" s="12"/>
    </row>
    <row r="105" spans="2:5" ht="12.75" customHeight="1">
      <c r="B105" s="11"/>
      <c r="C105" s="12"/>
      <c r="D105" s="13"/>
      <c r="E105" s="12"/>
    </row>
    <row r="106" spans="2:5" ht="12.75" customHeight="1">
      <c r="B106" s="11"/>
      <c r="C106" s="12"/>
      <c r="D106" s="13"/>
      <c r="E106" s="12"/>
    </row>
    <row r="107" spans="2:5" ht="12.75" customHeight="1">
      <c r="B107" s="11"/>
      <c r="C107" s="12"/>
      <c r="D107" s="13"/>
      <c r="E107" s="12"/>
    </row>
    <row r="108" spans="2:5" ht="12.75" customHeight="1">
      <c r="B108" s="11"/>
      <c r="C108" s="12"/>
      <c r="D108" s="13"/>
      <c r="E108" s="12"/>
    </row>
    <row r="109" spans="2:5" ht="12.75" customHeight="1">
      <c r="B109" s="11"/>
      <c r="C109" s="12"/>
      <c r="D109" s="13"/>
      <c r="E109" s="12"/>
    </row>
    <row r="110" spans="2:5" ht="12.75" customHeight="1">
      <c r="B110" s="11"/>
      <c r="C110" s="12"/>
      <c r="D110" s="13"/>
      <c r="E110" s="12"/>
    </row>
    <row r="111" spans="2:5" ht="12.75" customHeight="1">
      <c r="B111" s="11"/>
      <c r="C111" s="12"/>
      <c r="D111" s="13"/>
      <c r="E111" s="12"/>
    </row>
    <row r="112" spans="2:5" ht="12.75" customHeight="1">
      <c r="B112" s="11"/>
      <c r="C112" s="12"/>
      <c r="D112" s="13"/>
      <c r="E112" s="12"/>
    </row>
    <row r="113" spans="2:5" ht="12.75" customHeight="1">
      <c r="B113" s="11"/>
      <c r="C113" s="12"/>
      <c r="D113" s="13"/>
      <c r="E113" s="12"/>
    </row>
    <row r="114" spans="2:5" ht="12.75" customHeight="1">
      <c r="B114" s="11"/>
      <c r="C114" s="12"/>
      <c r="D114" s="13"/>
      <c r="E114" s="12"/>
    </row>
    <row r="115" spans="2:5" ht="12.75" customHeight="1">
      <c r="B115" s="11"/>
      <c r="C115" s="12"/>
      <c r="D115" s="13"/>
      <c r="E115" s="12"/>
    </row>
    <row r="116" spans="2:5" ht="12.75" customHeight="1">
      <c r="B116" s="11"/>
      <c r="C116" s="12"/>
      <c r="D116" s="13"/>
      <c r="E116" s="12"/>
    </row>
    <row r="117" spans="2:5" ht="12.75" customHeight="1">
      <c r="B117" s="11"/>
      <c r="C117" s="12"/>
      <c r="D117" s="13"/>
      <c r="E117" s="12"/>
    </row>
    <row r="118" spans="2:5" ht="12.75" customHeight="1">
      <c r="B118" s="11"/>
      <c r="C118" s="12"/>
      <c r="D118" s="13"/>
      <c r="E118" s="12"/>
    </row>
    <row r="119" spans="2:5" ht="12.75" customHeight="1">
      <c r="B119" s="11"/>
      <c r="C119" s="12"/>
      <c r="D119" s="13"/>
      <c r="E119" s="12"/>
    </row>
    <row r="120" spans="2:5" ht="12.75" customHeight="1">
      <c r="B120" s="11"/>
      <c r="C120" s="12"/>
      <c r="D120" s="13"/>
      <c r="E120" s="12"/>
    </row>
    <row r="121" spans="2:5" ht="12.75" customHeight="1">
      <c r="B121" s="11"/>
      <c r="C121" s="12"/>
      <c r="D121" s="13"/>
      <c r="E121" s="12"/>
    </row>
    <row r="122" spans="2:5" ht="12.75" customHeight="1">
      <c r="B122" s="11"/>
      <c r="C122" s="12"/>
      <c r="D122" s="13"/>
      <c r="E122" s="12"/>
    </row>
    <row r="123" spans="2:5" ht="12.75" customHeight="1">
      <c r="B123" s="11"/>
      <c r="C123" s="12"/>
      <c r="D123" s="13"/>
      <c r="E123" s="12"/>
    </row>
    <row r="124" spans="2:5" ht="12.75" customHeight="1">
      <c r="B124" s="11"/>
      <c r="C124" s="12"/>
      <c r="D124" s="13"/>
      <c r="E124" s="12"/>
    </row>
    <row r="125" spans="2:5" ht="12.75" customHeight="1">
      <c r="B125" s="11"/>
      <c r="C125" s="12"/>
      <c r="D125" s="13"/>
      <c r="E125" s="12"/>
    </row>
    <row r="126" spans="2:5" ht="12.75" customHeight="1">
      <c r="B126" s="11"/>
      <c r="C126" s="12"/>
      <c r="D126" s="13"/>
      <c r="E126" s="12"/>
    </row>
    <row r="127" spans="2:5" ht="12.75" customHeight="1">
      <c r="B127" s="11"/>
      <c r="C127" s="12"/>
      <c r="D127" s="13"/>
      <c r="E127" s="12"/>
    </row>
    <row r="128" spans="2:5" ht="12.75" customHeight="1">
      <c r="B128" s="11"/>
      <c r="C128" s="12"/>
      <c r="D128" s="13"/>
      <c r="E128" s="12"/>
    </row>
    <row r="129" spans="2:5" ht="12.75" customHeight="1">
      <c r="B129" s="11"/>
      <c r="C129" s="12"/>
      <c r="D129" s="13"/>
      <c r="E129" s="12"/>
    </row>
    <row r="130" spans="2:5" ht="12.75" customHeight="1">
      <c r="B130" s="11"/>
      <c r="C130" s="12"/>
      <c r="D130" s="13"/>
      <c r="E130" s="12"/>
    </row>
    <row r="131" spans="2:5" ht="12.75" customHeight="1">
      <c r="B131" s="11"/>
      <c r="C131" s="12"/>
      <c r="D131" s="13"/>
      <c r="E131" s="12"/>
    </row>
    <row r="132" spans="2:5" ht="12.75" customHeight="1">
      <c r="B132" s="11"/>
      <c r="C132" s="12"/>
      <c r="D132" s="13"/>
      <c r="E132" s="12"/>
    </row>
    <row r="133" spans="2:5" ht="12.75" customHeight="1">
      <c r="B133" s="11"/>
      <c r="C133" s="12"/>
      <c r="D133" s="13"/>
      <c r="E133" s="12"/>
    </row>
    <row r="134" spans="2:5" ht="12.75" customHeight="1">
      <c r="B134" s="11"/>
      <c r="C134" s="12"/>
      <c r="D134" s="13"/>
      <c r="E134" s="12"/>
    </row>
    <row r="135" spans="2:5" ht="12.75" customHeight="1">
      <c r="B135" s="11"/>
      <c r="C135" s="12"/>
      <c r="D135" s="13"/>
      <c r="E135" s="12"/>
    </row>
    <row r="136" spans="2:5" ht="12.75" customHeight="1">
      <c r="B136" s="11"/>
      <c r="C136" s="12"/>
      <c r="D136" s="13"/>
      <c r="E136" s="12"/>
    </row>
    <row r="137" spans="2:5" ht="12.75" customHeight="1">
      <c r="B137" s="11"/>
      <c r="C137" s="12"/>
      <c r="D137" s="13"/>
      <c r="E137" s="12"/>
    </row>
    <row r="138" spans="2:5" ht="12.75" customHeight="1">
      <c r="B138" s="11"/>
      <c r="C138" s="12"/>
      <c r="D138" s="13"/>
      <c r="E138" s="12"/>
    </row>
    <row r="139" spans="2:5" ht="12.75" customHeight="1">
      <c r="B139" s="11"/>
      <c r="C139" s="12"/>
      <c r="D139" s="13"/>
      <c r="E139" s="12"/>
    </row>
    <row r="140" spans="2:5" ht="12.75" customHeight="1">
      <c r="B140" s="11"/>
      <c r="C140" s="12"/>
      <c r="D140" s="13"/>
      <c r="E140" s="12"/>
    </row>
    <row r="141" spans="2:5" ht="12.75" customHeight="1">
      <c r="B141" s="11"/>
      <c r="C141" s="12"/>
      <c r="D141" s="13"/>
      <c r="E141" s="12"/>
    </row>
    <row r="142" spans="2:5" ht="12.75" customHeight="1">
      <c r="B142" s="11"/>
      <c r="C142" s="12"/>
      <c r="D142" s="13"/>
      <c r="E142" s="12"/>
    </row>
    <row r="143" spans="2:5" ht="12.75" customHeight="1">
      <c r="B143" s="11"/>
      <c r="C143" s="12"/>
      <c r="D143" s="13"/>
      <c r="E143" s="12"/>
    </row>
    <row r="144" spans="2:5" ht="12.75" customHeight="1">
      <c r="B144" s="11"/>
      <c r="C144" s="12"/>
      <c r="D144" s="13"/>
      <c r="E144" s="12"/>
    </row>
    <row r="145" spans="2:5" ht="12.75" customHeight="1">
      <c r="B145" s="11"/>
      <c r="C145" s="12"/>
      <c r="D145" s="13"/>
      <c r="E145" s="12"/>
    </row>
    <row r="146" spans="2:5" ht="12.75" customHeight="1">
      <c r="B146" s="11"/>
      <c r="C146" s="12"/>
      <c r="D146" s="13"/>
      <c r="E146" s="12"/>
    </row>
    <row r="147" spans="2:5" ht="12.75" customHeight="1">
      <c r="B147" s="11"/>
      <c r="C147" s="12"/>
      <c r="D147" s="13"/>
      <c r="E147" s="12"/>
    </row>
    <row r="148" spans="2:5" ht="12.75" customHeight="1">
      <c r="B148" s="11"/>
      <c r="C148" s="12"/>
      <c r="D148" s="13"/>
      <c r="E148" s="12"/>
    </row>
    <row r="149" spans="2:5" ht="12.75" customHeight="1">
      <c r="B149" s="11"/>
      <c r="C149" s="12"/>
      <c r="D149" s="13"/>
      <c r="E149" s="12"/>
    </row>
    <row r="150" spans="2:5" ht="12.75" customHeight="1">
      <c r="B150" s="11"/>
      <c r="C150" s="12"/>
      <c r="D150" s="13"/>
      <c r="E150" s="12"/>
    </row>
    <row r="151" spans="2:5" ht="12.75" customHeight="1">
      <c r="B151" s="11"/>
      <c r="C151" s="12"/>
      <c r="D151" s="13"/>
      <c r="E151" s="12"/>
    </row>
    <row r="152" spans="2:5" ht="12.75" customHeight="1">
      <c r="B152" s="11"/>
      <c r="C152" s="12"/>
      <c r="D152" s="13"/>
      <c r="E152" s="12"/>
    </row>
    <row r="153" spans="2:5" ht="12.75" customHeight="1">
      <c r="B153" s="11"/>
      <c r="C153" s="12"/>
      <c r="D153" s="13"/>
      <c r="E153" s="12"/>
    </row>
    <row r="154" spans="2:5" ht="12.75" customHeight="1">
      <c r="B154" s="11"/>
      <c r="C154" s="12"/>
      <c r="D154" s="13"/>
      <c r="E154" s="12"/>
    </row>
    <row r="155" spans="2:5" ht="12.75" customHeight="1">
      <c r="B155" s="11"/>
      <c r="C155" s="12"/>
      <c r="D155" s="13"/>
      <c r="E155" s="12"/>
    </row>
    <row r="156" spans="2:5" ht="12.75" customHeight="1">
      <c r="B156" s="11"/>
      <c r="C156" s="12"/>
      <c r="D156" s="13"/>
      <c r="E156" s="12"/>
    </row>
    <row r="157" spans="2:5" ht="12.75" customHeight="1">
      <c r="B157" s="11"/>
      <c r="C157" s="12"/>
      <c r="D157" s="13"/>
      <c r="E157" s="12"/>
    </row>
    <row r="158" spans="2:5" ht="12.75" customHeight="1">
      <c r="B158" s="11"/>
      <c r="C158" s="12"/>
      <c r="D158" s="13"/>
      <c r="E158" s="12"/>
    </row>
    <row r="159" spans="2:5" ht="12.75" customHeight="1">
      <c r="B159" s="11"/>
      <c r="C159" s="12"/>
      <c r="D159" s="13"/>
      <c r="E159" s="12"/>
    </row>
    <row r="160" spans="2:5" ht="12.75" customHeight="1">
      <c r="B160" s="11"/>
      <c r="C160" s="12"/>
      <c r="D160" s="13"/>
      <c r="E160" s="12"/>
    </row>
    <row r="161" spans="2:5" ht="12.75" customHeight="1">
      <c r="B161" s="11"/>
      <c r="C161" s="12"/>
      <c r="D161" s="13"/>
      <c r="E161" s="12"/>
    </row>
    <row r="162" spans="2:5" ht="12.75" customHeight="1">
      <c r="B162" s="11"/>
      <c r="C162" s="12"/>
      <c r="D162" s="13"/>
      <c r="E162" s="12"/>
    </row>
    <row r="163" spans="2:5" ht="12.75" customHeight="1">
      <c r="B163" s="11"/>
      <c r="C163" s="12"/>
      <c r="D163" s="13"/>
      <c r="E163" s="12"/>
    </row>
    <row r="164" spans="2:5" ht="12.75" customHeight="1">
      <c r="B164" s="11"/>
      <c r="C164" s="12"/>
      <c r="D164" s="13"/>
      <c r="E164" s="12"/>
    </row>
    <row r="165" spans="2:5" ht="12.75" customHeight="1">
      <c r="B165" s="11"/>
      <c r="C165" s="12"/>
      <c r="D165" s="13"/>
      <c r="E165" s="12"/>
    </row>
    <row r="166" spans="2:5" ht="12.75" customHeight="1">
      <c r="B166" s="11"/>
      <c r="C166" s="12"/>
      <c r="D166" s="13"/>
      <c r="E166" s="12"/>
    </row>
    <row r="167" spans="2:5" ht="12.75" customHeight="1">
      <c r="B167" s="11"/>
      <c r="C167" s="12"/>
      <c r="D167" s="13"/>
      <c r="E167" s="12"/>
    </row>
    <row r="168" spans="2:5" ht="12.75" customHeight="1">
      <c r="B168" s="11"/>
      <c r="C168" s="12"/>
      <c r="D168" s="13"/>
      <c r="E168" s="12"/>
    </row>
    <row r="169" spans="2:5" ht="12.75" customHeight="1">
      <c r="B169" s="11"/>
      <c r="C169" s="12"/>
      <c r="D169" s="13"/>
      <c r="E169" s="12"/>
    </row>
    <row r="170" spans="2:5" ht="12.75" customHeight="1">
      <c r="B170" s="11"/>
      <c r="C170" s="12"/>
      <c r="D170" s="13"/>
      <c r="E170" s="12"/>
    </row>
    <row r="171" spans="2:5" ht="12.75" customHeight="1">
      <c r="B171" s="11"/>
      <c r="C171" s="12"/>
      <c r="D171" s="13"/>
      <c r="E171" s="12"/>
    </row>
    <row r="172" spans="2:5" ht="12.75" customHeight="1">
      <c r="B172" s="11"/>
      <c r="C172" s="12"/>
      <c r="D172" s="13"/>
      <c r="E172" s="12"/>
    </row>
    <row r="173" spans="2:5" ht="12.75" customHeight="1">
      <c r="B173" s="11"/>
      <c r="C173" s="12"/>
      <c r="D173" s="13"/>
      <c r="E173" s="12"/>
    </row>
    <row r="174" spans="2:5" ht="12.75" customHeight="1">
      <c r="B174" s="11"/>
      <c r="C174" s="12"/>
      <c r="D174" s="13"/>
      <c r="E174" s="12"/>
    </row>
    <row r="175" spans="2:5" ht="12.75" customHeight="1">
      <c r="B175" s="11"/>
      <c r="C175" s="12"/>
      <c r="D175" s="13"/>
      <c r="E175" s="12"/>
    </row>
    <row r="176" spans="2:5" ht="12.75" customHeight="1">
      <c r="B176" s="11"/>
      <c r="C176" s="12"/>
      <c r="D176" s="13"/>
      <c r="E176" s="12"/>
    </row>
    <row r="177" spans="2:5" ht="12.75" customHeight="1">
      <c r="B177" s="11"/>
      <c r="C177" s="12"/>
      <c r="D177" s="13"/>
      <c r="E177" s="12"/>
    </row>
    <row r="178" spans="2:5" ht="12.75" customHeight="1">
      <c r="B178" s="11"/>
      <c r="C178" s="12"/>
      <c r="D178" s="13"/>
      <c r="E178" s="12"/>
    </row>
    <row r="179" spans="2:5" ht="12.75" customHeight="1">
      <c r="B179" s="11"/>
      <c r="C179" s="12"/>
      <c r="D179" s="13"/>
      <c r="E179" s="12"/>
    </row>
    <row r="180" spans="2:5" ht="12.75" customHeight="1">
      <c r="B180" s="11"/>
      <c r="C180" s="12"/>
      <c r="D180" s="13"/>
      <c r="E180" s="12"/>
    </row>
    <row r="181" spans="2:5" ht="12.75" customHeight="1">
      <c r="B181" s="11"/>
      <c r="C181" s="12"/>
      <c r="D181" s="13"/>
      <c r="E181" s="12"/>
    </row>
    <row r="182" spans="2:5" ht="12.75" customHeight="1">
      <c r="B182" s="11"/>
      <c r="C182" s="12"/>
      <c r="D182" s="13"/>
      <c r="E182" s="12"/>
    </row>
    <row r="183" spans="2:5" ht="12.75" customHeight="1">
      <c r="B183" s="11"/>
      <c r="C183" s="12"/>
      <c r="D183" s="13"/>
      <c r="E183" s="12"/>
    </row>
    <row r="184" spans="2:5" ht="12.75" customHeight="1">
      <c r="B184" s="11"/>
      <c r="C184" s="12"/>
      <c r="D184" s="13"/>
      <c r="E184" s="12"/>
    </row>
    <row r="185" spans="2:5" ht="12.75" customHeight="1">
      <c r="B185" s="11"/>
      <c r="C185" s="12"/>
      <c r="D185" s="13"/>
      <c r="E185" s="12"/>
    </row>
    <row r="186" spans="2:5" ht="12.75" customHeight="1">
      <c r="B186" s="11"/>
      <c r="C186" s="12"/>
      <c r="D186" s="13"/>
      <c r="E186" s="12"/>
    </row>
    <row r="187" spans="2:5" ht="12.75" customHeight="1">
      <c r="B187" s="11"/>
      <c r="C187" s="12"/>
      <c r="D187" s="13"/>
      <c r="E187" s="12"/>
    </row>
    <row r="188" spans="2:5" ht="12.75" customHeight="1">
      <c r="B188" s="11"/>
      <c r="C188" s="12"/>
      <c r="D188" s="13"/>
      <c r="E188" s="12"/>
    </row>
    <row r="189" spans="2:5" ht="12.75" customHeight="1">
      <c r="B189" s="11"/>
      <c r="C189" s="12"/>
      <c r="D189" s="13"/>
      <c r="E189" s="12"/>
    </row>
    <row r="190" spans="2:5" ht="12.75" customHeight="1">
      <c r="B190" s="11"/>
      <c r="C190" s="12"/>
      <c r="D190" s="13"/>
      <c r="E190" s="12"/>
    </row>
    <row r="191" spans="2:5" ht="12.75" customHeight="1">
      <c r="B191" s="11"/>
      <c r="C191" s="12"/>
      <c r="D191" s="13"/>
      <c r="E191" s="12"/>
    </row>
    <row r="192" spans="2:5" ht="12.75" customHeight="1">
      <c r="B192" s="11"/>
      <c r="C192" s="12"/>
      <c r="D192" s="13"/>
      <c r="E192" s="12"/>
    </row>
    <row r="193" spans="2:5" ht="12.75" customHeight="1">
      <c r="B193" s="11"/>
      <c r="C193" s="12"/>
      <c r="D193" s="13"/>
      <c r="E193" s="12"/>
    </row>
    <row r="194" spans="2:5" ht="12.75" customHeight="1">
      <c r="B194" s="11"/>
      <c r="C194" s="12"/>
      <c r="D194" s="13"/>
      <c r="E194" s="12"/>
    </row>
    <row r="195" spans="2:5" ht="12.75" customHeight="1">
      <c r="B195" s="11"/>
      <c r="C195" s="12"/>
      <c r="D195" s="13"/>
      <c r="E195" s="12"/>
    </row>
    <row r="196" spans="2:5" ht="12.75" customHeight="1">
      <c r="B196" s="11"/>
      <c r="C196" s="12"/>
      <c r="D196" s="13"/>
      <c r="E196" s="12"/>
    </row>
    <row r="197" spans="2:5" ht="12.75" customHeight="1">
      <c r="B197" s="11"/>
      <c r="C197" s="12"/>
      <c r="D197" s="13"/>
      <c r="E197" s="12"/>
    </row>
    <row r="198" spans="2:5" ht="12.75" customHeight="1">
      <c r="B198" s="11"/>
      <c r="C198" s="12"/>
      <c r="D198" s="13"/>
      <c r="E198" s="12"/>
    </row>
    <row r="199" spans="2:5" ht="12.75" customHeight="1">
      <c r="B199" s="11"/>
      <c r="C199" s="12"/>
      <c r="D199" s="13"/>
      <c r="E199" s="12"/>
    </row>
    <row r="200" spans="2:5" ht="12.75" customHeight="1">
      <c r="B200" s="11"/>
      <c r="C200" s="12"/>
      <c r="D200" s="13"/>
      <c r="E200" s="12"/>
    </row>
    <row r="201" spans="2:5" ht="12.75" customHeight="1">
      <c r="B201" s="11"/>
      <c r="C201" s="12"/>
      <c r="D201" s="13"/>
      <c r="E201" s="12"/>
    </row>
    <row r="202" spans="2:5" ht="12.75" customHeight="1">
      <c r="B202" s="11"/>
      <c r="C202" s="12"/>
      <c r="D202" s="13"/>
      <c r="E202" s="12"/>
    </row>
    <row r="203" spans="2:5" ht="12.75" customHeight="1">
      <c r="B203" s="11"/>
      <c r="C203" s="12"/>
      <c r="D203" s="13"/>
      <c r="E203" s="12"/>
    </row>
    <row r="204" spans="2:5" ht="12.75" customHeight="1">
      <c r="B204" s="11"/>
      <c r="C204" s="12"/>
      <c r="D204" s="13"/>
      <c r="E204" s="12"/>
    </row>
    <row r="205" spans="2:5" ht="12.75" customHeight="1">
      <c r="B205" s="11"/>
      <c r="C205" s="12"/>
      <c r="D205" s="13"/>
      <c r="E205" s="12"/>
    </row>
    <row r="206" spans="2:5" ht="12.75" customHeight="1">
      <c r="B206" s="11"/>
      <c r="C206" s="12"/>
      <c r="D206" s="13"/>
      <c r="E206" s="12"/>
    </row>
    <row r="207" spans="2:5" ht="12.75" customHeight="1">
      <c r="B207" s="11"/>
      <c r="C207" s="12"/>
      <c r="D207" s="13"/>
      <c r="E207" s="12"/>
    </row>
    <row r="208" spans="2:5" ht="12.75" customHeight="1">
      <c r="B208" s="11"/>
      <c r="C208" s="12"/>
      <c r="D208" s="13"/>
      <c r="E208" s="12"/>
    </row>
    <row r="209" spans="2:5" ht="12.75" customHeight="1">
      <c r="B209" s="11"/>
      <c r="C209" s="12"/>
      <c r="D209" s="13"/>
      <c r="E209" s="12"/>
    </row>
    <row r="210" spans="2:5" ht="12.75" customHeight="1">
      <c r="B210" s="11"/>
      <c r="C210" s="12"/>
      <c r="D210" s="13"/>
      <c r="E210" s="12"/>
    </row>
    <row r="211" spans="2:5" ht="12.75" customHeight="1">
      <c r="B211" s="11"/>
      <c r="C211" s="12"/>
      <c r="D211" s="13"/>
      <c r="E211" s="12"/>
    </row>
    <row r="212" spans="2:5" ht="12.75" customHeight="1">
      <c r="B212" s="11"/>
      <c r="C212" s="12"/>
      <c r="D212" s="13"/>
      <c r="E212" s="12"/>
    </row>
    <row r="213" spans="2:5" ht="12.75" customHeight="1">
      <c r="B213" s="11"/>
      <c r="C213" s="12"/>
      <c r="D213" s="13"/>
      <c r="E213" s="12"/>
    </row>
    <row r="214" spans="2:5" ht="12.75" customHeight="1">
      <c r="B214" s="11"/>
      <c r="C214" s="12"/>
      <c r="D214" s="13"/>
      <c r="E214" s="12"/>
    </row>
    <row r="215" spans="2:5" ht="12.75" customHeight="1">
      <c r="B215" s="11"/>
      <c r="C215" s="12"/>
      <c r="D215" s="13"/>
      <c r="E215" s="12"/>
    </row>
    <row r="216" spans="2:5" ht="12.75" customHeight="1">
      <c r="B216" s="11"/>
      <c r="C216" s="12"/>
      <c r="D216" s="13"/>
      <c r="E216" s="12"/>
    </row>
    <row r="217" spans="2:5" ht="12.75" customHeight="1">
      <c r="B217" s="11"/>
      <c r="C217" s="12"/>
      <c r="D217" s="13"/>
      <c r="E217" s="12"/>
    </row>
    <row r="218" spans="2:5" ht="12.75" customHeight="1">
      <c r="B218" s="11"/>
      <c r="C218" s="12"/>
      <c r="D218" s="13"/>
      <c r="E218" s="12"/>
    </row>
    <row r="219" spans="2:5" ht="12.75" customHeight="1">
      <c r="B219" s="11"/>
      <c r="C219" s="12"/>
      <c r="D219" s="13"/>
      <c r="E219" s="12"/>
    </row>
    <row r="220" spans="2:5" ht="12.75" customHeight="1">
      <c r="B220" s="11"/>
      <c r="C220" s="12"/>
      <c r="D220" s="13"/>
      <c r="E220" s="12"/>
    </row>
    <row r="221" spans="2:5" ht="12.75" customHeight="1">
      <c r="B221" s="11"/>
      <c r="C221" s="12"/>
      <c r="D221" s="13"/>
      <c r="E221" s="12"/>
    </row>
    <row r="222" spans="2:5" ht="12.75" customHeight="1">
      <c r="B222" s="11"/>
      <c r="C222" s="12"/>
      <c r="D222" s="13"/>
      <c r="E222" s="12"/>
    </row>
    <row r="223" spans="2:5" ht="12.75" customHeight="1">
      <c r="B223" s="11"/>
      <c r="C223" s="12"/>
      <c r="D223" s="13"/>
      <c r="E223" s="12"/>
    </row>
    <row r="224" spans="2:5" ht="12.75" customHeight="1">
      <c r="B224" s="11"/>
      <c r="C224" s="12"/>
      <c r="D224" s="13"/>
      <c r="E224" s="12"/>
    </row>
    <row r="225" spans="2:5" ht="12.75" customHeight="1">
      <c r="B225" s="11"/>
      <c r="C225" s="12"/>
      <c r="D225" s="13"/>
      <c r="E225" s="12"/>
    </row>
    <row r="226" spans="2:5" ht="12.75" customHeight="1">
      <c r="B226" s="11"/>
      <c r="C226" s="12"/>
      <c r="D226" s="13"/>
      <c r="E226" s="12"/>
    </row>
    <row r="227" spans="2:5" ht="12.75" customHeight="1">
      <c r="B227" s="11"/>
      <c r="C227" s="12"/>
      <c r="D227" s="13"/>
      <c r="E227" s="12"/>
    </row>
    <row r="228" spans="2:5" ht="12.75" customHeight="1">
      <c r="B228" s="11"/>
      <c r="C228" s="12"/>
      <c r="D228" s="13"/>
      <c r="E228" s="12"/>
    </row>
    <row r="229" spans="2:5" ht="12.75" customHeight="1">
      <c r="B229" s="11"/>
      <c r="C229" s="12"/>
      <c r="D229" s="13"/>
      <c r="E229" s="12"/>
    </row>
    <row r="230" spans="2:5" ht="12.75" customHeight="1">
      <c r="B230" s="11"/>
      <c r="C230" s="12"/>
      <c r="D230" s="13"/>
      <c r="E230" s="12"/>
    </row>
    <row r="231" spans="2:5" ht="12.75" customHeight="1">
      <c r="B231" s="11"/>
      <c r="C231" s="12"/>
      <c r="D231" s="13"/>
      <c r="E231" s="12"/>
    </row>
    <row r="232" spans="2:5" ht="12.75" customHeight="1">
      <c r="B232" s="11"/>
      <c r="C232" s="12"/>
      <c r="D232" s="13"/>
      <c r="E232" s="12"/>
    </row>
    <row r="233" spans="2:5" ht="12.75" customHeight="1">
      <c r="B233" s="11"/>
      <c r="C233" s="12"/>
      <c r="D233" s="13"/>
      <c r="E233" s="12"/>
    </row>
    <row r="234" spans="2:5" ht="12.75" customHeight="1">
      <c r="B234" s="11"/>
      <c r="C234" s="12"/>
      <c r="D234" s="13"/>
      <c r="E234" s="12"/>
    </row>
    <row r="235" spans="2:5" ht="12.75" customHeight="1">
      <c r="B235" s="11"/>
      <c r="C235" s="12"/>
      <c r="D235" s="13"/>
      <c r="E235" s="12"/>
    </row>
    <row r="236" spans="2:5" ht="12.75" customHeight="1">
      <c r="B236" s="11"/>
      <c r="C236" s="12"/>
      <c r="D236" s="13"/>
      <c r="E236" s="12"/>
    </row>
    <row r="237" spans="2:5" ht="12.75" customHeight="1">
      <c r="B237" s="11"/>
      <c r="C237" s="12"/>
      <c r="D237" s="13"/>
      <c r="E237" s="12"/>
    </row>
    <row r="238" spans="2:5" ht="12.75" customHeight="1">
      <c r="B238" s="11"/>
      <c r="C238" s="12"/>
      <c r="D238" s="13"/>
      <c r="E238" s="12"/>
    </row>
    <row r="239" spans="2:5" ht="12.75" customHeight="1">
      <c r="B239" s="11"/>
      <c r="C239" s="12"/>
      <c r="D239" s="13"/>
      <c r="E239" s="12"/>
    </row>
    <row r="240" spans="2:5" ht="12.75" customHeight="1">
      <c r="B240" s="11"/>
      <c r="C240" s="12"/>
      <c r="D240" s="13"/>
      <c r="E240" s="12"/>
    </row>
    <row r="241" spans="2:5" ht="12.75" customHeight="1">
      <c r="B241" s="11"/>
      <c r="C241" s="12"/>
      <c r="D241" s="13"/>
      <c r="E241" s="12"/>
    </row>
    <row r="242" spans="2:5" ht="12.75" customHeight="1">
      <c r="B242" s="11"/>
      <c r="C242" s="12"/>
      <c r="D242" s="13"/>
      <c r="E242" s="12"/>
    </row>
    <row r="243" spans="2:5" ht="12.75" customHeight="1">
      <c r="B243" s="11"/>
      <c r="C243" s="12"/>
      <c r="D243" s="13"/>
      <c r="E243" s="12"/>
    </row>
    <row r="244" spans="2:5" ht="12.75" customHeight="1">
      <c r="B244" s="11"/>
      <c r="C244" s="12"/>
      <c r="D244" s="13"/>
      <c r="E244" s="12"/>
    </row>
    <row r="245" spans="2:5" ht="12.75" customHeight="1">
      <c r="B245" s="11"/>
      <c r="C245" s="12"/>
      <c r="D245" s="13"/>
      <c r="E245" s="12"/>
    </row>
    <row r="246" spans="2:5" ht="12.75" customHeight="1">
      <c r="B246" s="11"/>
      <c r="C246" s="12"/>
      <c r="D246" s="13"/>
      <c r="E246" s="12"/>
    </row>
    <row r="247" spans="2:5" ht="12.75" customHeight="1">
      <c r="B247" s="11"/>
      <c r="C247" s="12"/>
      <c r="D247" s="13"/>
      <c r="E247" s="12"/>
    </row>
    <row r="248" spans="2:5" ht="12.75" customHeight="1">
      <c r="B248" s="11"/>
      <c r="C248" s="12"/>
      <c r="D248" s="13"/>
      <c r="E248" s="12"/>
    </row>
    <row r="249" spans="2:5" ht="12.75" customHeight="1">
      <c r="B249" s="11"/>
      <c r="C249" s="12"/>
      <c r="D249" s="13"/>
      <c r="E249" s="12"/>
    </row>
    <row r="250" spans="2:5" ht="12.75" customHeight="1">
      <c r="B250" s="11"/>
      <c r="C250" s="12"/>
      <c r="D250" s="13"/>
      <c r="E250" s="12"/>
    </row>
    <row r="251" spans="2:5" ht="12.75" customHeight="1">
      <c r="B251" s="11"/>
      <c r="C251" s="12"/>
      <c r="D251" s="13"/>
      <c r="E251" s="12"/>
    </row>
    <row r="252" spans="2:5" ht="12.75" customHeight="1">
      <c r="B252" s="11"/>
      <c r="C252" s="12"/>
      <c r="D252" s="13"/>
      <c r="E252" s="12"/>
    </row>
    <row r="253" spans="2:5" ht="12.75" customHeight="1">
      <c r="B253" s="11"/>
      <c r="C253" s="12"/>
      <c r="D253" s="13"/>
      <c r="E253" s="12"/>
    </row>
    <row r="254" spans="2:5" ht="12.75" customHeight="1">
      <c r="B254" s="11"/>
      <c r="C254" s="12"/>
      <c r="D254" s="13"/>
      <c r="E254" s="12"/>
    </row>
    <row r="255" spans="2:5" ht="12.75" customHeight="1">
      <c r="B255" s="11"/>
      <c r="C255" s="12"/>
      <c r="D255" s="13"/>
      <c r="E255" s="12"/>
    </row>
    <row r="256" spans="2:5" ht="12.75" customHeight="1">
      <c r="B256" s="11"/>
      <c r="C256" s="12"/>
      <c r="D256" s="13"/>
      <c r="E256" s="12"/>
    </row>
    <row r="257" spans="2:5" ht="12.75" customHeight="1">
      <c r="B257" s="11"/>
      <c r="C257" s="12"/>
      <c r="D257" s="13"/>
      <c r="E257" s="12"/>
    </row>
    <row r="258" spans="2:5" ht="12.75" customHeight="1">
      <c r="B258" s="11"/>
      <c r="C258" s="12"/>
      <c r="D258" s="13"/>
      <c r="E258" s="12"/>
    </row>
    <row r="259" spans="2:5" ht="12.75" customHeight="1">
      <c r="B259" s="11"/>
      <c r="C259" s="12"/>
      <c r="D259" s="13"/>
      <c r="E259" s="12"/>
    </row>
    <row r="260" spans="2:5" ht="12.75" customHeight="1">
      <c r="B260" s="11"/>
      <c r="C260" s="12"/>
      <c r="D260" s="13"/>
      <c r="E260" s="12"/>
    </row>
    <row r="261" spans="2:5" ht="12.75" customHeight="1">
      <c r="B261" s="11"/>
      <c r="C261" s="12"/>
      <c r="D261" s="13"/>
      <c r="E261" s="12"/>
    </row>
    <row r="262" spans="2:5" ht="12.75" customHeight="1">
      <c r="B262" s="11"/>
      <c r="C262" s="12"/>
      <c r="D262" s="13"/>
      <c r="E262" s="12"/>
    </row>
    <row r="263" spans="2:5" ht="12.75" customHeight="1">
      <c r="B263" s="11"/>
      <c r="C263" s="12"/>
      <c r="D263" s="13"/>
      <c r="E263" s="12"/>
    </row>
    <row r="264" spans="2:5" ht="12.75" customHeight="1">
      <c r="B264" s="11"/>
      <c r="C264" s="12"/>
      <c r="D264" s="13"/>
      <c r="E264" s="12"/>
    </row>
    <row r="265" spans="2:5" ht="12.75" customHeight="1">
      <c r="B265" s="11"/>
      <c r="C265" s="12"/>
      <c r="D265" s="13"/>
      <c r="E265" s="12"/>
    </row>
    <row r="266" spans="2:5" ht="12.75" customHeight="1">
      <c r="B266" s="11"/>
      <c r="C266" s="12"/>
      <c r="D266" s="13"/>
      <c r="E266" s="12"/>
    </row>
    <row r="267" spans="2:5" ht="12.75" customHeight="1">
      <c r="B267" s="11"/>
      <c r="C267" s="12"/>
      <c r="D267" s="13"/>
      <c r="E267" s="12"/>
    </row>
    <row r="268" spans="2:5" ht="12.75" customHeight="1">
      <c r="B268" s="11"/>
      <c r="C268" s="12"/>
      <c r="D268" s="13"/>
      <c r="E268" s="12"/>
    </row>
    <row r="269" spans="2:5" ht="12.75" customHeight="1">
      <c r="B269" s="11"/>
      <c r="C269" s="12"/>
      <c r="D269" s="13"/>
      <c r="E269" s="12"/>
    </row>
    <row r="270" spans="2:5" ht="12.75" customHeight="1">
      <c r="B270" s="11"/>
      <c r="C270" s="12"/>
      <c r="D270" s="13"/>
      <c r="E270" s="12"/>
    </row>
    <row r="271" spans="2:5" ht="12.75" customHeight="1">
      <c r="B271" s="11"/>
      <c r="C271" s="12"/>
      <c r="D271" s="13"/>
      <c r="E271" s="12"/>
    </row>
    <row r="272" spans="2:5" ht="12.75" customHeight="1">
      <c r="B272" s="11"/>
      <c r="C272" s="12"/>
      <c r="D272" s="13"/>
      <c r="E272" s="12"/>
    </row>
    <row r="273" spans="2:5" ht="12.75" customHeight="1">
      <c r="B273" s="11"/>
      <c r="C273" s="12"/>
      <c r="D273" s="13"/>
      <c r="E273" s="12"/>
    </row>
    <row r="274" spans="2:5" ht="12.75" customHeight="1">
      <c r="B274" s="11"/>
      <c r="C274" s="12"/>
      <c r="D274" s="13"/>
      <c r="E274" s="12"/>
    </row>
    <row r="275" spans="2:5" ht="12.75" customHeight="1">
      <c r="B275" s="11"/>
      <c r="C275" s="12"/>
      <c r="D275" s="13"/>
      <c r="E275" s="12"/>
    </row>
    <row r="276" spans="2:5" ht="12.75" customHeight="1">
      <c r="B276" s="11"/>
      <c r="C276" s="12"/>
      <c r="D276" s="13"/>
      <c r="E276" s="12"/>
    </row>
    <row r="277" spans="2:5" ht="12.75" customHeight="1">
      <c r="B277" s="11"/>
      <c r="C277" s="12"/>
      <c r="D277" s="13"/>
      <c r="E277" s="12"/>
    </row>
    <row r="278" spans="2:5" ht="12.75" customHeight="1">
      <c r="B278" s="11"/>
      <c r="C278" s="12"/>
      <c r="D278" s="13"/>
      <c r="E278" s="12"/>
    </row>
    <row r="279" spans="2:5" ht="12.75" customHeight="1">
      <c r="B279" s="11"/>
      <c r="C279" s="12"/>
      <c r="D279" s="13"/>
      <c r="E279" s="12"/>
    </row>
    <row r="280" spans="2:5" ht="12.75" customHeight="1">
      <c r="B280" s="11"/>
      <c r="C280" s="12"/>
      <c r="D280" s="13"/>
      <c r="E280" s="12"/>
    </row>
    <row r="281" spans="2:5" ht="12.75" customHeight="1">
      <c r="B281" s="11"/>
      <c r="C281" s="12"/>
      <c r="D281" s="13"/>
      <c r="E281" s="12"/>
    </row>
    <row r="282" spans="2:5" ht="12.75" customHeight="1">
      <c r="B282" s="11"/>
      <c r="C282" s="12"/>
      <c r="D282" s="13"/>
      <c r="E282" s="12"/>
    </row>
    <row r="283" spans="2:5" ht="12.75" customHeight="1">
      <c r="B283" s="11"/>
      <c r="C283" s="12"/>
      <c r="D283" s="13"/>
      <c r="E283" s="12"/>
    </row>
    <row r="284" spans="2:5" ht="12.75" customHeight="1">
      <c r="B284" s="11"/>
      <c r="C284" s="12"/>
      <c r="D284" s="13"/>
      <c r="E284" s="12"/>
    </row>
    <row r="285" spans="2:5" ht="12.75" customHeight="1">
      <c r="B285" s="11"/>
      <c r="C285" s="12"/>
      <c r="D285" s="13"/>
      <c r="E285" s="12"/>
    </row>
    <row r="286" spans="2:5" ht="12.75" customHeight="1">
      <c r="B286" s="11"/>
      <c r="C286" s="12"/>
      <c r="D286" s="13"/>
      <c r="E286" s="12"/>
    </row>
    <row r="287" spans="2:5" ht="12.75" customHeight="1">
      <c r="B287" s="11"/>
      <c r="C287" s="12"/>
      <c r="D287" s="13"/>
      <c r="E287" s="12"/>
    </row>
    <row r="288" spans="2:5" ht="12.75" customHeight="1">
      <c r="B288" s="11"/>
      <c r="C288" s="12"/>
      <c r="D288" s="13"/>
      <c r="E288" s="12"/>
    </row>
    <row r="289" spans="2:5" ht="12.75" customHeight="1">
      <c r="B289" s="11"/>
      <c r="C289" s="12"/>
      <c r="D289" s="13"/>
      <c r="E289" s="12"/>
    </row>
    <row r="290" spans="2:5" ht="12.75" customHeight="1">
      <c r="B290" s="11"/>
      <c r="C290" s="12"/>
      <c r="D290" s="13"/>
      <c r="E290" s="12"/>
    </row>
    <row r="291" spans="2:5" ht="12.75" customHeight="1">
      <c r="B291" s="11"/>
      <c r="C291" s="12"/>
      <c r="D291" s="13"/>
      <c r="E291" s="12"/>
    </row>
    <row r="292" spans="2:5" ht="12.75" customHeight="1">
      <c r="B292" s="11"/>
      <c r="C292" s="12"/>
      <c r="D292" s="13"/>
      <c r="E292" s="12"/>
    </row>
    <row r="293" spans="2:5" ht="12.75" customHeight="1">
      <c r="B293" s="11"/>
      <c r="C293" s="12"/>
      <c r="D293" s="13"/>
      <c r="E293" s="12"/>
    </row>
    <row r="294" spans="2:5" ht="12.75" customHeight="1">
      <c r="B294" s="11"/>
      <c r="C294" s="12"/>
      <c r="D294" s="13"/>
      <c r="E294" s="12"/>
    </row>
    <row r="295" spans="2:5" ht="12.75" customHeight="1">
      <c r="B295" s="11"/>
      <c r="C295" s="12"/>
      <c r="D295" s="13"/>
      <c r="E295" s="12"/>
    </row>
    <row r="296" spans="2:5" ht="12.75" customHeight="1">
      <c r="B296" s="11"/>
      <c r="C296" s="12"/>
      <c r="D296" s="13"/>
      <c r="E296" s="12"/>
    </row>
    <row r="297" spans="2:5" ht="12.75" customHeight="1">
      <c r="B297" s="11"/>
      <c r="C297" s="12"/>
      <c r="D297" s="13"/>
      <c r="E297" s="12"/>
    </row>
    <row r="298" spans="2:5" ht="12.75" customHeight="1">
      <c r="B298" s="11"/>
      <c r="C298" s="12"/>
      <c r="D298" s="13"/>
      <c r="E298" s="12"/>
    </row>
    <row r="299" spans="2:5" ht="12.75" customHeight="1">
      <c r="B299" s="11"/>
      <c r="C299" s="12"/>
      <c r="D299" s="13"/>
      <c r="E299" s="12"/>
    </row>
    <row r="300" spans="2:5" ht="12.75" customHeight="1">
      <c r="B300" s="11"/>
      <c r="C300" s="12"/>
      <c r="D300" s="13"/>
      <c r="E300" s="12"/>
    </row>
    <row r="301" spans="2:5" ht="12.75" customHeight="1">
      <c r="B301" s="11"/>
      <c r="C301" s="12"/>
      <c r="D301" s="13"/>
      <c r="E301" s="12"/>
    </row>
    <row r="302" spans="2:5" ht="12.75" customHeight="1">
      <c r="B302" s="11"/>
      <c r="C302" s="12"/>
      <c r="D302" s="13"/>
      <c r="E302" s="12"/>
    </row>
    <row r="303" spans="2:5" ht="12.75" customHeight="1">
      <c r="B303" s="11"/>
      <c r="C303" s="12"/>
      <c r="D303" s="13"/>
      <c r="E303" s="12"/>
    </row>
    <row r="304" spans="2:5" ht="12.75" customHeight="1">
      <c r="B304" s="11"/>
      <c r="C304" s="12"/>
      <c r="D304" s="13"/>
      <c r="E304" s="12"/>
    </row>
    <row r="305" spans="2:5" ht="12.75" customHeight="1">
      <c r="B305" s="11"/>
      <c r="C305" s="12"/>
      <c r="D305" s="13"/>
      <c r="E305" s="12"/>
    </row>
    <row r="306" spans="2:5" ht="12.75" customHeight="1">
      <c r="B306" s="11"/>
      <c r="C306" s="12"/>
      <c r="D306" s="13"/>
      <c r="E306" s="12"/>
    </row>
    <row r="307" spans="2:5" ht="12.75" customHeight="1">
      <c r="B307" s="11"/>
      <c r="C307" s="12"/>
      <c r="D307" s="13"/>
      <c r="E307" s="12"/>
    </row>
    <row r="308" spans="2:5" ht="12.75" customHeight="1">
      <c r="B308" s="11"/>
      <c r="C308" s="12"/>
      <c r="D308" s="13"/>
      <c r="E308" s="12"/>
    </row>
    <row r="309" spans="2:5" ht="12.75" customHeight="1">
      <c r="B309" s="11"/>
      <c r="C309" s="12"/>
      <c r="D309" s="13"/>
      <c r="E309" s="12"/>
    </row>
    <row r="310" spans="2:5" ht="12.75" customHeight="1">
      <c r="B310" s="11"/>
      <c r="C310" s="12"/>
      <c r="D310" s="13"/>
      <c r="E310" s="12"/>
    </row>
    <row r="311" spans="2:5" ht="12.75" customHeight="1">
      <c r="B311" s="11"/>
      <c r="C311" s="12"/>
      <c r="D311" s="13"/>
      <c r="E311" s="12"/>
    </row>
    <row r="312" spans="2:5" ht="12.75" customHeight="1">
      <c r="B312" s="11"/>
      <c r="C312" s="12"/>
      <c r="D312" s="13"/>
      <c r="E312" s="12"/>
    </row>
    <row r="313" spans="2:5" ht="12.75" customHeight="1">
      <c r="B313" s="11"/>
      <c r="C313" s="12"/>
      <c r="D313" s="13"/>
      <c r="E313" s="12"/>
    </row>
    <row r="314" spans="2:5" ht="12.75" customHeight="1">
      <c r="B314" s="11"/>
      <c r="C314" s="12"/>
      <c r="D314" s="13"/>
      <c r="E314" s="12"/>
    </row>
    <row r="315" spans="2:5" ht="12.75" customHeight="1">
      <c r="B315" s="11"/>
      <c r="C315" s="12"/>
      <c r="D315" s="13"/>
      <c r="E315" s="12"/>
    </row>
    <row r="316" spans="2:5" ht="12.75" customHeight="1">
      <c r="B316" s="11"/>
      <c r="C316" s="12"/>
      <c r="D316" s="13"/>
      <c r="E316" s="12"/>
    </row>
    <row r="317" spans="2:5" ht="12.75" customHeight="1">
      <c r="B317" s="11"/>
      <c r="C317" s="12"/>
      <c r="D317" s="13"/>
      <c r="E317" s="12"/>
    </row>
    <row r="318" spans="2:5" ht="12.75" customHeight="1">
      <c r="B318" s="11"/>
      <c r="C318" s="12"/>
      <c r="D318" s="13"/>
      <c r="E318" s="12"/>
    </row>
    <row r="319" spans="2:5" ht="12.75" customHeight="1">
      <c r="B319" s="11"/>
      <c r="C319" s="12"/>
      <c r="D319" s="13"/>
      <c r="E319" s="12"/>
    </row>
    <row r="320" spans="2:5" ht="12.75" customHeight="1">
      <c r="B320" s="11"/>
      <c r="C320" s="12"/>
      <c r="D320" s="13"/>
      <c r="E320" s="12"/>
    </row>
    <row r="321" spans="2:5" ht="12.75" customHeight="1">
      <c r="B321" s="11"/>
      <c r="C321" s="12"/>
      <c r="D321" s="13"/>
      <c r="E321" s="12"/>
    </row>
    <row r="322" spans="2:5" ht="12.75" customHeight="1">
      <c r="B322" s="11"/>
      <c r="C322" s="12"/>
      <c r="D322" s="13"/>
      <c r="E322" s="12"/>
    </row>
    <row r="323" spans="2:5" ht="12.75" customHeight="1">
      <c r="B323" s="11"/>
      <c r="C323" s="12"/>
      <c r="D323" s="13"/>
      <c r="E323" s="12"/>
    </row>
    <row r="324" spans="2:5" ht="12.75" customHeight="1">
      <c r="B324" s="11"/>
      <c r="C324" s="12"/>
      <c r="D324" s="13"/>
      <c r="E324" s="12"/>
    </row>
    <row r="325" spans="2:5" ht="12.75" customHeight="1">
      <c r="B325" s="11"/>
      <c r="C325" s="12"/>
      <c r="D325" s="13"/>
      <c r="E325" s="12"/>
    </row>
    <row r="326" spans="2:5" ht="12.75" customHeight="1">
      <c r="B326" s="11"/>
      <c r="C326" s="12"/>
      <c r="D326" s="13"/>
      <c r="E326" s="12"/>
    </row>
    <row r="327" spans="2:5" ht="12.75" customHeight="1">
      <c r="B327" s="11"/>
      <c r="C327" s="12"/>
      <c r="D327" s="13"/>
      <c r="E327" s="12"/>
    </row>
    <row r="328" spans="2:5" ht="12.75" customHeight="1">
      <c r="B328" s="11"/>
      <c r="C328" s="12"/>
      <c r="D328" s="13"/>
      <c r="E328" s="12"/>
    </row>
    <row r="329" spans="2:5" ht="12.75" customHeight="1">
      <c r="B329" s="11"/>
      <c r="C329" s="12"/>
      <c r="D329" s="13"/>
      <c r="E329" s="12"/>
    </row>
    <row r="330" spans="2:5" ht="12.75" customHeight="1">
      <c r="B330" s="11"/>
      <c r="C330" s="12"/>
      <c r="D330" s="13"/>
      <c r="E330" s="12"/>
    </row>
    <row r="331" spans="2:5" ht="12.75" customHeight="1">
      <c r="B331" s="11"/>
      <c r="C331" s="12"/>
      <c r="D331" s="13"/>
      <c r="E331" s="12"/>
    </row>
    <row r="332" spans="2:5" ht="12.75" customHeight="1">
      <c r="B332" s="11"/>
      <c r="C332" s="12"/>
      <c r="D332" s="13"/>
      <c r="E332" s="12"/>
    </row>
    <row r="333" spans="2:5" ht="12.75" customHeight="1">
      <c r="B333" s="11"/>
      <c r="C333" s="12"/>
      <c r="D333" s="13"/>
      <c r="E333" s="12"/>
    </row>
    <row r="334" spans="2:5" ht="12.75" customHeight="1">
      <c r="B334" s="11"/>
      <c r="C334" s="12"/>
      <c r="D334" s="13"/>
      <c r="E334" s="12"/>
    </row>
    <row r="335" spans="2:5" ht="12.75" customHeight="1">
      <c r="B335" s="11"/>
      <c r="C335" s="12"/>
      <c r="D335" s="13"/>
      <c r="E335" s="12"/>
    </row>
    <row r="336" spans="2:5" ht="12.75" customHeight="1">
      <c r="B336" s="11"/>
      <c r="C336" s="12"/>
      <c r="D336" s="13"/>
      <c r="E336" s="12"/>
    </row>
    <row r="337" spans="2:5" ht="12.75" customHeight="1">
      <c r="B337" s="11"/>
      <c r="C337" s="12"/>
      <c r="D337" s="13"/>
      <c r="E337" s="12"/>
    </row>
    <row r="338" spans="2:5" ht="12.75" customHeight="1">
      <c r="B338" s="11"/>
      <c r="C338" s="12"/>
      <c r="D338" s="13"/>
      <c r="E338" s="12"/>
    </row>
    <row r="339" spans="2:5" ht="12.75" customHeight="1">
      <c r="B339" s="11"/>
      <c r="C339" s="12"/>
      <c r="D339" s="13"/>
      <c r="E339" s="12"/>
    </row>
    <row r="340" spans="2:5" ht="12.75" customHeight="1">
      <c r="B340" s="11"/>
      <c r="C340" s="12"/>
      <c r="D340" s="13"/>
      <c r="E340" s="12"/>
    </row>
    <row r="341" spans="2:5" ht="12.75" customHeight="1">
      <c r="B341" s="11"/>
      <c r="C341" s="12"/>
      <c r="D341" s="13"/>
      <c r="E341" s="12"/>
    </row>
    <row r="342" spans="2:5" ht="12.75" customHeight="1">
      <c r="B342" s="11"/>
      <c r="C342" s="12"/>
      <c r="D342" s="13"/>
      <c r="E342" s="12"/>
    </row>
    <row r="343" spans="2:5" ht="12.75" customHeight="1">
      <c r="B343" s="11"/>
      <c r="C343" s="12"/>
      <c r="D343" s="13"/>
      <c r="E343" s="12"/>
    </row>
    <row r="344" spans="2:5" ht="12.75" customHeight="1">
      <c r="B344" s="11"/>
      <c r="C344" s="12"/>
      <c r="D344" s="13"/>
      <c r="E344" s="12"/>
    </row>
    <row r="345" spans="2:5" ht="12.75" customHeight="1">
      <c r="B345" s="11"/>
      <c r="C345" s="12"/>
      <c r="D345" s="13"/>
      <c r="E345" s="12"/>
    </row>
    <row r="346" spans="2:5" ht="12.75" customHeight="1">
      <c r="B346" s="11"/>
      <c r="C346" s="12"/>
      <c r="D346" s="13"/>
      <c r="E346" s="12"/>
    </row>
    <row r="347" spans="2:5" ht="12.75" customHeight="1">
      <c r="B347" s="11"/>
      <c r="C347" s="12"/>
      <c r="D347" s="13"/>
      <c r="E347" s="12"/>
    </row>
    <row r="348" spans="2:5" ht="12.75" customHeight="1">
      <c r="B348" s="11"/>
      <c r="C348" s="12"/>
      <c r="D348" s="13"/>
      <c r="E348" s="12"/>
    </row>
    <row r="349" spans="2:5" ht="12.75" customHeight="1">
      <c r="B349" s="11"/>
      <c r="C349" s="12"/>
      <c r="D349" s="13"/>
      <c r="E349" s="12"/>
    </row>
    <row r="350" spans="2:5" ht="12.75" customHeight="1">
      <c r="B350" s="11"/>
      <c r="C350" s="12"/>
      <c r="D350" s="13"/>
      <c r="E350" s="12"/>
    </row>
    <row r="351" spans="2:5" ht="12.75" customHeight="1">
      <c r="B351" s="11"/>
      <c r="C351" s="12"/>
      <c r="D351" s="13"/>
      <c r="E351" s="12"/>
    </row>
    <row r="352" spans="2:5" ht="12.75" customHeight="1">
      <c r="B352" s="11"/>
      <c r="C352" s="12"/>
      <c r="D352" s="13"/>
      <c r="E352" s="12"/>
    </row>
    <row r="353" spans="2:5" ht="12.75" customHeight="1">
      <c r="B353" s="11"/>
      <c r="C353" s="12"/>
      <c r="D353" s="13"/>
      <c r="E353" s="12"/>
    </row>
    <row r="354" spans="2:5" ht="12.75" customHeight="1">
      <c r="B354" s="11"/>
      <c r="C354" s="12"/>
      <c r="D354" s="13"/>
      <c r="E354" s="12"/>
    </row>
    <row r="355" spans="2:5" ht="12.75" customHeight="1">
      <c r="B355" s="11"/>
      <c r="C355" s="12"/>
      <c r="D355" s="13"/>
      <c r="E355" s="12"/>
    </row>
    <row r="356" spans="2:5" ht="12.75" customHeight="1">
      <c r="B356" s="11"/>
      <c r="C356" s="12"/>
      <c r="D356" s="13"/>
      <c r="E356" s="12"/>
    </row>
    <row r="357" spans="2:5" ht="12.75" customHeight="1">
      <c r="B357" s="11"/>
      <c r="C357" s="12"/>
      <c r="D357" s="13"/>
      <c r="E357" s="12"/>
    </row>
    <row r="358" spans="2:5" ht="12.75" customHeight="1">
      <c r="B358" s="11"/>
      <c r="C358" s="12"/>
      <c r="D358" s="13"/>
      <c r="E358" s="12"/>
    </row>
    <row r="359" spans="2:5" ht="12.75" customHeight="1">
      <c r="B359" s="11"/>
      <c r="C359" s="12"/>
      <c r="D359" s="13"/>
      <c r="E359" s="12"/>
    </row>
    <row r="360" spans="2:5" ht="12.75" customHeight="1">
      <c r="B360" s="11"/>
      <c r="C360" s="12"/>
      <c r="D360" s="13"/>
      <c r="E360" s="12"/>
    </row>
    <row r="361" spans="2:5" ht="12.75" customHeight="1">
      <c r="B361" s="11"/>
      <c r="C361" s="12"/>
      <c r="D361" s="13"/>
      <c r="E361" s="12"/>
    </row>
    <row r="362" spans="2:5" ht="12.75" customHeight="1">
      <c r="B362" s="11"/>
      <c r="C362" s="12"/>
      <c r="D362" s="13"/>
      <c r="E362" s="12"/>
    </row>
    <row r="363" spans="2:5" ht="12.75" customHeight="1">
      <c r="B363" s="11"/>
      <c r="C363" s="12"/>
      <c r="D363" s="13"/>
      <c r="E363" s="12"/>
    </row>
    <row r="364" spans="2:5" ht="12.75" customHeight="1">
      <c r="B364" s="11"/>
      <c r="C364" s="12"/>
      <c r="D364" s="13"/>
      <c r="E364" s="12"/>
    </row>
    <row r="365" spans="2:5" ht="12.75" customHeight="1">
      <c r="B365" s="11"/>
      <c r="C365" s="12"/>
      <c r="D365" s="13"/>
      <c r="E365" s="12"/>
    </row>
    <row r="366" spans="2:5" ht="12.75" customHeight="1">
      <c r="B366" s="11"/>
      <c r="C366" s="12"/>
      <c r="D366" s="13"/>
      <c r="E366" s="12"/>
    </row>
    <row r="367" spans="2:5" ht="12.75" customHeight="1">
      <c r="B367" s="11"/>
      <c r="C367" s="12"/>
      <c r="D367" s="13"/>
      <c r="E367" s="12"/>
    </row>
    <row r="368" spans="2:5" ht="12.75" customHeight="1">
      <c r="B368" s="11"/>
      <c r="C368" s="12"/>
      <c r="D368" s="13"/>
      <c r="E368" s="12"/>
    </row>
    <row r="369" spans="2:5" ht="12.75" customHeight="1">
      <c r="B369" s="11"/>
      <c r="C369" s="12"/>
      <c r="D369" s="13"/>
      <c r="E369" s="12"/>
    </row>
    <row r="370" spans="2:5" ht="12.75" customHeight="1">
      <c r="B370" s="11"/>
      <c r="C370" s="12"/>
      <c r="D370" s="13"/>
      <c r="E370" s="12"/>
    </row>
    <row r="371" spans="2:5" ht="12.75" customHeight="1">
      <c r="B371" s="11"/>
      <c r="C371" s="12"/>
      <c r="D371" s="13"/>
      <c r="E371" s="12"/>
    </row>
    <row r="372" spans="2:5" ht="12.75" customHeight="1">
      <c r="B372" s="11"/>
      <c r="C372" s="12"/>
      <c r="D372" s="13"/>
      <c r="E372" s="12"/>
    </row>
    <row r="373" spans="2:5" ht="12.75" customHeight="1">
      <c r="B373" s="11"/>
      <c r="C373" s="12"/>
      <c r="D373" s="13"/>
      <c r="E373" s="12"/>
    </row>
    <row r="374" spans="2:5" ht="12.75" customHeight="1">
      <c r="B374" s="11"/>
      <c r="C374" s="12"/>
      <c r="D374" s="13"/>
      <c r="E374" s="12"/>
    </row>
    <row r="375" spans="2:5" ht="12.75" customHeight="1">
      <c r="B375" s="11"/>
      <c r="C375" s="12"/>
      <c r="D375" s="13"/>
      <c r="E375" s="12"/>
    </row>
    <row r="376" spans="2:5" ht="12.75" customHeight="1">
      <c r="B376" s="11"/>
      <c r="C376" s="12"/>
      <c r="D376" s="13"/>
      <c r="E376" s="12"/>
    </row>
    <row r="377" spans="2:5" ht="12.75" customHeight="1">
      <c r="B377" s="11"/>
      <c r="C377" s="12"/>
      <c r="D377" s="13"/>
      <c r="E377" s="12"/>
    </row>
    <row r="378" spans="2:5" ht="12.75" customHeight="1">
      <c r="B378" s="11"/>
      <c r="C378" s="12"/>
      <c r="D378" s="13"/>
      <c r="E378" s="12"/>
    </row>
    <row r="379" spans="2:5" ht="12.75" customHeight="1">
      <c r="B379" s="11"/>
      <c r="C379" s="12"/>
      <c r="D379" s="13"/>
      <c r="E379" s="12"/>
    </row>
    <row r="380" spans="2:5" ht="12.75" customHeight="1">
      <c r="B380" s="11"/>
      <c r="C380" s="12"/>
      <c r="D380" s="13"/>
      <c r="E380" s="12"/>
    </row>
    <row r="381" spans="2:5" ht="12.75" customHeight="1">
      <c r="B381" s="11"/>
      <c r="C381" s="12"/>
      <c r="D381" s="13"/>
      <c r="E381" s="12"/>
    </row>
    <row r="382" spans="2:5" ht="12.75" customHeight="1">
      <c r="B382" s="11"/>
      <c r="C382" s="12"/>
      <c r="D382" s="13"/>
      <c r="E382" s="12"/>
    </row>
    <row r="383" spans="2:5" ht="12.75" customHeight="1">
      <c r="B383" s="11"/>
      <c r="C383" s="12"/>
      <c r="D383" s="13"/>
      <c r="E383" s="12"/>
    </row>
    <row r="384" spans="2:5" ht="12.75" customHeight="1">
      <c r="B384" s="11"/>
      <c r="C384" s="12"/>
      <c r="D384" s="13"/>
      <c r="E384" s="12"/>
    </row>
    <row r="385" spans="2:5" ht="12.75" customHeight="1">
      <c r="B385" s="11"/>
      <c r="C385" s="12"/>
      <c r="D385" s="13"/>
      <c r="E385" s="12"/>
    </row>
    <row r="386" spans="2:5" ht="12.75" customHeight="1">
      <c r="B386" s="11"/>
      <c r="C386" s="12"/>
      <c r="D386" s="13"/>
      <c r="E386" s="12"/>
    </row>
    <row r="387" spans="2:5" ht="12.75" customHeight="1">
      <c r="B387" s="11"/>
      <c r="C387" s="12"/>
      <c r="D387" s="13"/>
      <c r="E387" s="12"/>
    </row>
    <row r="388" spans="2:5" ht="12.75" customHeight="1">
      <c r="B388" s="11"/>
      <c r="C388" s="12"/>
      <c r="D388" s="13"/>
      <c r="E388" s="12"/>
    </row>
    <row r="389" spans="2:5" ht="12.75" customHeight="1">
      <c r="B389" s="11"/>
      <c r="C389" s="12"/>
      <c r="D389" s="13"/>
      <c r="E389" s="12"/>
    </row>
    <row r="390" spans="2:5" ht="12.75" customHeight="1">
      <c r="B390" s="11"/>
      <c r="C390" s="12"/>
      <c r="D390" s="13"/>
      <c r="E390" s="12"/>
    </row>
    <row r="391" spans="2:5" ht="12.75" customHeight="1">
      <c r="B391" s="11"/>
      <c r="C391" s="12"/>
      <c r="D391" s="13"/>
      <c r="E391" s="12"/>
    </row>
    <row r="392" spans="2:5" ht="12.75" customHeight="1">
      <c r="B392" s="11"/>
      <c r="C392" s="12"/>
      <c r="D392" s="13"/>
      <c r="E392" s="12"/>
    </row>
    <row r="393" spans="2:5" ht="12.75" customHeight="1">
      <c r="B393" s="11"/>
      <c r="C393" s="12"/>
      <c r="D393" s="13"/>
      <c r="E393" s="12"/>
    </row>
    <row r="394" spans="2:5" ht="12.75" customHeight="1">
      <c r="B394" s="11"/>
      <c r="C394" s="12"/>
      <c r="D394" s="13"/>
      <c r="E394" s="12"/>
    </row>
    <row r="395" spans="2:5" ht="12.75" customHeight="1">
      <c r="B395" s="11"/>
      <c r="C395" s="12"/>
      <c r="D395" s="13"/>
      <c r="E395" s="12"/>
    </row>
    <row r="396" spans="2:5" ht="12.75" customHeight="1">
      <c r="B396" s="11"/>
      <c r="C396" s="12"/>
      <c r="D396" s="13"/>
      <c r="E396" s="12"/>
    </row>
    <row r="397" spans="2:5" ht="12.75" customHeight="1">
      <c r="B397" s="11"/>
      <c r="C397" s="12"/>
      <c r="D397" s="13"/>
      <c r="E397" s="12"/>
    </row>
    <row r="398" spans="2:5" ht="12.75" customHeight="1">
      <c r="B398" s="11"/>
      <c r="C398" s="12"/>
      <c r="D398" s="13"/>
      <c r="E398" s="12"/>
    </row>
    <row r="399" spans="2:5" ht="12.75" customHeight="1">
      <c r="B399" s="11"/>
      <c r="C399" s="12"/>
      <c r="D399" s="13"/>
      <c r="E399" s="12"/>
    </row>
    <row r="400" spans="2:5" ht="12.75" customHeight="1">
      <c r="B400" s="11"/>
      <c r="C400" s="12"/>
      <c r="D400" s="13"/>
      <c r="E400" s="12"/>
    </row>
    <row r="401" spans="2:5" ht="12.75" customHeight="1">
      <c r="B401" s="11"/>
      <c r="C401" s="12"/>
      <c r="D401" s="13"/>
      <c r="E401" s="12"/>
    </row>
    <row r="402" spans="2:5" ht="12.75" customHeight="1">
      <c r="B402" s="11"/>
      <c r="C402" s="12"/>
      <c r="D402" s="13"/>
      <c r="E402" s="12"/>
    </row>
    <row r="403" spans="2:5" ht="12.75" customHeight="1">
      <c r="B403" s="11"/>
      <c r="C403" s="12"/>
      <c r="D403" s="13"/>
      <c r="E403" s="12"/>
    </row>
    <row r="404" spans="2:5" ht="12.75" customHeight="1">
      <c r="B404" s="11"/>
      <c r="C404" s="12"/>
      <c r="D404" s="13"/>
      <c r="E404" s="12"/>
    </row>
    <row r="405" spans="2:5" ht="12.75" customHeight="1">
      <c r="B405" s="11"/>
      <c r="C405" s="12"/>
      <c r="D405" s="13"/>
      <c r="E405" s="12"/>
    </row>
    <row r="406" spans="2:5" ht="12.75" customHeight="1">
      <c r="B406" s="11"/>
      <c r="C406" s="12"/>
      <c r="D406" s="13"/>
      <c r="E406" s="12"/>
    </row>
    <row r="407" spans="2:5" ht="12.75" customHeight="1">
      <c r="B407" s="11"/>
      <c r="C407" s="12"/>
      <c r="D407" s="13"/>
      <c r="E407" s="12"/>
    </row>
    <row r="408" spans="2:5" ht="12.75" customHeight="1">
      <c r="B408" s="11"/>
      <c r="C408" s="12"/>
      <c r="D408" s="13"/>
      <c r="E408" s="12"/>
    </row>
    <row r="409" spans="2:5" ht="12.75" customHeight="1">
      <c r="B409" s="11"/>
      <c r="C409" s="12"/>
      <c r="D409" s="13"/>
      <c r="E409" s="12"/>
    </row>
    <row r="410" spans="2:5" ht="12.75" customHeight="1">
      <c r="B410" s="11"/>
      <c r="C410" s="12"/>
      <c r="D410" s="13"/>
      <c r="E410" s="12"/>
    </row>
    <row r="411" spans="2:5" ht="12.75" customHeight="1">
      <c r="B411" s="11"/>
      <c r="C411" s="12"/>
      <c r="D411" s="13"/>
      <c r="E411" s="12"/>
    </row>
    <row r="412" spans="2:5" ht="12.75" customHeight="1">
      <c r="B412" s="11"/>
      <c r="C412" s="12"/>
      <c r="D412" s="13"/>
      <c r="E412" s="12"/>
    </row>
    <row r="413" spans="2:5" ht="12.75" customHeight="1">
      <c r="B413" s="11"/>
      <c r="C413" s="12"/>
      <c r="D413" s="13"/>
      <c r="E413" s="12"/>
    </row>
    <row r="414" spans="2:5" ht="12.75" customHeight="1">
      <c r="B414" s="11"/>
      <c r="C414" s="12"/>
      <c r="D414" s="13"/>
      <c r="E414" s="12"/>
    </row>
    <row r="415" spans="2:5" ht="12.75" customHeight="1">
      <c r="B415" s="11"/>
      <c r="C415" s="12"/>
      <c r="D415" s="13"/>
      <c r="E415" s="12"/>
    </row>
    <row r="416" spans="2:5" ht="12.75" customHeight="1">
      <c r="B416" s="11"/>
      <c r="C416" s="12"/>
      <c r="D416" s="13"/>
      <c r="E416" s="12"/>
    </row>
    <row r="417" spans="2:5" ht="12.75" customHeight="1">
      <c r="B417" s="11"/>
      <c r="C417" s="12"/>
      <c r="D417" s="13"/>
      <c r="E417" s="12"/>
    </row>
    <row r="418" spans="2:5" ht="12.75" customHeight="1">
      <c r="B418" s="11"/>
      <c r="C418" s="12"/>
      <c r="D418" s="13"/>
      <c r="E418" s="12"/>
    </row>
    <row r="419" spans="2:5" ht="12.75" customHeight="1">
      <c r="B419" s="11"/>
      <c r="C419" s="12"/>
      <c r="D419" s="13"/>
      <c r="E419" s="12"/>
    </row>
    <row r="420" spans="2:5" ht="12.75" customHeight="1">
      <c r="B420" s="11"/>
      <c r="C420" s="12"/>
      <c r="D420" s="13"/>
      <c r="E420" s="12"/>
    </row>
    <row r="421" spans="2:5" ht="12.75" customHeight="1">
      <c r="B421" s="11"/>
      <c r="C421" s="12"/>
      <c r="D421" s="13"/>
      <c r="E421" s="12"/>
    </row>
    <row r="422" spans="2:5" ht="12.75" customHeight="1">
      <c r="B422" s="11"/>
      <c r="C422" s="12"/>
      <c r="D422" s="13"/>
      <c r="E422" s="12"/>
    </row>
    <row r="423" spans="2:5" ht="12.75" customHeight="1">
      <c r="B423" s="11"/>
      <c r="C423" s="12"/>
      <c r="D423" s="13"/>
      <c r="E423" s="12"/>
    </row>
    <row r="424" spans="2:5" ht="12.75" customHeight="1">
      <c r="B424" s="11"/>
      <c r="C424" s="12"/>
      <c r="D424" s="13"/>
      <c r="E424" s="12"/>
    </row>
    <row r="425" spans="2:5" ht="12.75" customHeight="1">
      <c r="B425" s="11"/>
      <c r="C425" s="12"/>
      <c r="D425" s="13"/>
      <c r="E425" s="12"/>
    </row>
    <row r="426" spans="2:5" ht="12.75" customHeight="1">
      <c r="B426" s="11"/>
      <c r="C426" s="12"/>
      <c r="D426" s="13"/>
      <c r="E426" s="12"/>
    </row>
    <row r="427" spans="2:5" ht="12.75" customHeight="1">
      <c r="B427" s="11"/>
      <c r="C427" s="12"/>
      <c r="D427" s="13"/>
      <c r="E427" s="12"/>
    </row>
    <row r="428" spans="2:5" ht="12.75" customHeight="1">
      <c r="B428" s="11"/>
      <c r="C428" s="12"/>
      <c r="D428" s="13"/>
      <c r="E428" s="12"/>
    </row>
    <row r="429" spans="2:5" ht="12.75" customHeight="1">
      <c r="B429" s="11"/>
      <c r="C429" s="12"/>
      <c r="D429" s="13"/>
      <c r="E429" s="12"/>
    </row>
    <row r="430" spans="2:5" ht="12.75" customHeight="1">
      <c r="B430" s="11"/>
      <c r="C430" s="12"/>
      <c r="D430" s="13"/>
      <c r="E430" s="12"/>
    </row>
    <row r="431" spans="2:5" ht="12.75" customHeight="1">
      <c r="B431" s="11"/>
      <c r="C431" s="12"/>
      <c r="D431" s="13"/>
      <c r="E431" s="12"/>
    </row>
    <row r="432" spans="2:5" ht="12.75" customHeight="1">
      <c r="B432" s="11"/>
      <c r="C432" s="12"/>
      <c r="D432" s="13"/>
      <c r="E432" s="12"/>
    </row>
    <row r="433" spans="2:5" ht="12.75" customHeight="1">
      <c r="B433" s="11"/>
      <c r="C433" s="12"/>
      <c r="D433" s="13"/>
      <c r="E433" s="12"/>
    </row>
    <row r="434" spans="2:5" ht="12.75" customHeight="1">
      <c r="B434" s="11"/>
      <c r="C434" s="12"/>
      <c r="D434" s="13"/>
      <c r="E434" s="12"/>
    </row>
    <row r="435" spans="2:5" ht="12.75" customHeight="1">
      <c r="B435" s="11"/>
      <c r="C435" s="12"/>
      <c r="D435" s="13"/>
      <c r="E435" s="12"/>
    </row>
    <row r="436" spans="2:5" ht="12.75" customHeight="1">
      <c r="B436" s="11"/>
      <c r="C436" s="12"/>
      <c r="D436" s="13"/>
      <c r="E436" s="12"/>
    </row>
    <row r="437" spans="2:5" ht="12.75" customHeight="1">
      <c r="B437" s="11"/>
      <c r="C437" s="12"/>
      <c r="D437" s="13"/>
      <c r="E437" s="12"/>
    </row>
    <row r="438" spans="2:5" ht="12.75" customHeight="1">
      <c r="B438" s="11"/>
      <c r="C438" s="12"/>
      <c r="D438" s="13"/>
      <c r="E438" s="12"/>
    </row>
    <row r="439" spans="2:5" ht="12.75" customHeight="1">
      <c r="B439" s="11"/>
      <c r="C439" s="12"/>
      <c r="D439" s="13"/>
      <c r="E439" s="12"/>
    </row>
    <row r="440" spans="2:5" ht="12.75" customHeight="1">
      <c r="B440" s="11"/>
      <c r="C440" s="12"/>
      <c r="D440" s="13"/>
      <c r="E440" s="12"/>
    </row>
    <row r="441" spans="2:5" ht="12.75" customHeight="1">
      <c r="B441" s="11"/>
      <c r="C441" s="12"/>
      <c r="D441" s="13"/>
      <c r="E441" s="12"/>
    </row>
    <row r="442" spans="2:5" ht="12.75" customHeight="1">
      <c r="B442" s="11"/>
      <c r="C442" s="12"/>
      <c r="D442" s="13"/>
      <c r="E442" s="12"/>
    </row>
    <row r="443" spans="2:5" ht="12.75" customHeight="1">
      <c r="B443" s="11"/>
      <c r="C443" s="12"/>
      <c r="D443" s="13"/>
      <c r="E443" s="12"/>
    </row>
    <row r="444" spans="2:5" ht="12.75" customHeight="1">
      <c r="B444" s="11"/>
      <c r="C444" s="12"/>
      <c r="D444" s="13"/>
      <c r="E444" s="12"/>
    </row>
    <row r="445" spans="2:5" ht="12.75" customHeight="1">
      <c r="B445" s="11"/>
      <c r="C445" s="12"/>
      <c r="D445" s="13"/>
      <c r="E445" s="12"/>
    </row>
    <row r="446" spans="2:5" ht="12.75" customHeight="1">
      <c r="B446" s="11"/>
      <c r="C446" s="12"/>
      <c r="D446" s="13"/>
      <c r="E446" s="12"/>
    </row>
    <row r="447" spans="2:5" ht="12.75" customHeight="1">
      <c r="B447" s="11"/>
      <c r="C447" s="12"/>
      <c r="D447" s="13"/>
      <c r="E447" s="12"/>
    </row>
    <row r="448" spans="2:5" ht="12.75" customHeight="1">
      <c r="B448" s="11"/>
      <c r="C448" s="12"/>
      <c r="D448" s="13"/>
      <c r="E448" s="12"/>
    </row>
    <row r="449" spans="2:5" ht="12.75" customHeight="1">
      <c r="B449" s="11"/>
      <c r="C449" s="12"/>
      <c r="D449" s="13"/>
      <c r="E449" s="12"/>
    </row>
    <row r="450" spans="2:5" ht="12.75" customHeight="1">
      <c r="B450" s="11"/>
      <c r="C450" s="12"/>
      <c r="D450" s="13"/>
      <c r="E450" s="12"/>
    </row>
    <row r="451" spans="2:5" ht="12.75" customHeight="1">
      <c r="B451" s="11"/>
      <c r="C451" s="12"/>
      <c r="D451" s="13"/>
      <c r="E451" s="12"/>
    </row>
    <row r="452" spans="2:5" ht="12.75" customHeight="1">
      <c r="B452" s="11"/>
      <c r="C452" s="12"/>
      <c r="D452" s="13"/>
      <c r="E452" s="12"/>
    </row>
    <row r="453" spans="2:5" ht="12.75" customHeight="1">
      <c r="B453" s="11"/>
      <c r="C453" s="12"/>
      <c r="D453" s="13"/>
      <c r="E453" s="12"/>
    </row>
    <row r="454" spans="2:5" ht="12.75" customHeight="1">
      <c r="B454" s="11"/>
      <c r="C454" s="12"/>
      <c r="D454" s="13"/>
      <c r="E454" s="12"/>
    </row>
    <row r="455" spans="2:5" ht="12.75" customHeight="1">
      <c r="B455" s="11"/>
      <c r="C455" s="12"/>
      <c r="D455" s="13"/>
      <c r="E455" s="12"/>
    </row>
    <row r="456" spans="2:5" ht="12.75" customHeight="1">
      <c r="B456" s="11"/>
      <c r="C456" s="12"/>
      <c r="D456" s="13"/>
      <c r="E456" s="12"/>
    </row>
    <row r="457" spans="2:5" ht="12.75" customHeight="1">
      <c r="B457" s="11"/>
      <c r="C457" s="12"/>
      <c r="D457" s="13"/>
      <c r="E457" s="12"/>
    </row>
    <row r="458" spans="2:5" ht="12.75" customHeight="1">
      <c r="B458" s="11"/>
      <c r="C458" s="12"/>
      <c r="D458" s="13"/>
      <c r="E458" s="12"/>
    </row>
    <row r="459" spans="2:5" ht="12.75" customHeight="1">
      <c r="B459" s="11"/>
      <c r="C459" s="12"/>
      <c r="D459" s="13"/>
      <c r="E459" s="12"/>
    </row>
    <row r="460" spans="2:5" ht="12.75" customHeight="1">
      <c r="B460" s="11"/>
      <c r="C460" s="12"/>
      <c r="D460" s="13"/>
      <c r="E460" s="12"/>
    </row>
    <row r="461" spans="2:5" ht="12.75" customHeight="1">
      <c r="B461" s="11"/>
      <c r="C461" s="12"/>
      <c r="D461" s="13"/>
      <c r="E461" s="12"/>
    </row>
    <row r="462" spans="2:5" ht="12.75" customHeight="1">
      <c r="B462" s="11"/>
      <c r="C462" s="12"/>
      <c r="D462" s="13"/>
      <c r="E462" s="12"/>
    </row>
    <row r="463" spans="2:5" ht="12.75" customHeight="1">
      <c r="B463" s="11"/>
      <c r="C463" s="12"/>
      <c r="D463" s="13"/>
      <c r="E463" s="12"/>
    </row>
    <row r="464" spans="2:5" ht="12.75" customHeight="1">
      <c r="B464" s="11"/>
      <c r="C464" s="12"/>
      <c r="D464" s="13"/>
      <c r="E464" s="12"/>
    </row>
    <row r="465" spans="2:5" ht="12.75" customHeight="1">
      <c r="B465" s="11"/>
      <c r="C465" s="12"/>
      <c r="D465" s="13"/>
      <c r="E465" s="12"/>
    </row>
    <row r="466" spans="2:5" ht="12.75" customHeight="1">
      <c r="B466" s="11"/>
      <c r="C466" s="12"/>
      <c r="D466" s="13"/>
      <c r="E466" s="12"/>
    </row>
    <row r="467" spans="2:5" ht="12.75" customHeight="1">
      <c r="B467" s="11"/>
      <c r="C467" s="12"/>
      <c r="D467" s="13"/>
      <c r="E467" s="12"/>
    </row>
    <row r="468" spans="2:5" ht="12.75" customHeight="1">
      <c r="B468" s="11"/>
      <c r="C468" s="12"/>
      <c r="D468" s="13"/>
      <c r="E468" s="12"/>
    </row>
    <row r="469" spans="2:5" ht="12.75" customHeight="1">
      <c r="B469" s="11"/>
      <c r="C469" s="12"/>
      <c r="D469" s="13"/>
      <c r="E469" s="12"/>
    </row>
    <row r="470" spans="2:5" ht="12.75" customHeight="1">
      <c r="B470" s="11"/>
      <c r="C470" s="12"/>
      <c r="D470" s="13"/>
      <c r="E470" s="12"/>
    </row>
    <row r="471" spans="2:5" ht="12.75" customHeight="1">
      <c r="B471" s="11"/>
      <c r="C471" s="12"/>
      <c r="D471" s="13"/>
      <c r="E471" s="12"/>
    </row>
    <row r="472" spans="2:5" ht="12.75" customHeight="1">
      <c r="B472" s="11"/>
      <c r="C472" s="12"/>
      <c r="D472" s="13"/>
      <c r="E472" s="12"/>
    </row>
    <row r="473" spans="2:5" ht="12.75" customHeight="1">
      <c r="B473" s="11"/>
      <c r="C473" s="12"/>
      <c r="D473" s="13"/>
      <c r="E473" s="12"/>
    </row>
    <row r="474" spans="2:5" ht="12.75" customHeight="1">
      <c r="B474" s="11"/>
      <c r="C474" s="12"/>
      <c r="D474" s="13"/>
      <c r="E474" s="12"/>
    </row>
    <row r="475" spans="2:5" ht="12.75" customHeight="1">
      <c r="B475" s="11"/>
      <c r="C475" s="12"/>
      <c r="D475" s="13"/>
      <c r="E475" s="12"/>
    </row>
    <row r="476" spans="2:5" ht="12.75" customHeight="1">
      <c r="B476" s="11"/>
      <c r="C476" s="12"/>
      <c r="D476" s="13"/>
      <c r="E476" s="12"/>
    </row>
    <row r="477" spans="2:5" ht="12.75" customHeight="1">
      <c r="B477" s="11"/>
      <c r="C477" s="12"/>
      <c r="D477" s="13"/>
      <c r="E477" s="12"/>
    </row>
    <row r="478" spans="2:5" ht="12.75" customHeight="1">
      <c r="B478" s="11"/>
      <c r="C478" s="12"/>
      <c r="D478" s="13"/>
      <c r="E478" s="12"/>
    </row>
    <row r="479" spans="2:5" ht="12.75" customHeight="1">
      <c r="B479" s="11"/>
      <c r="C479" s="12"/>
      <c r="D479" s="13"/>
      <c r="E479" s="12"/>
    </row>
    <row r="480" spans="2:5" ht="12.75" customHeight="1">
      <c r="B480" s="11"/>
      <c r="C480" s="12"/>
      <c r="D480" s="13"/>
      <c r="E480" s="12"/>
    </row>
    <row r="481" spans="2:5" ht="12.75" customHeight="1">
      <c r="B481" s="11"/>
      <c r="C481" s="12"/>
      <c r="D481" s="13"/>
      <c r="E481" s="12"/>
    </row>
    <row r="482" spans="2:5" ht="12.75" customHeight="1">
      <c r="B482" s="11"/>
      <c r="C482" s="12"/>
      <c r="D482" s="13"/>
      <c r="E482" s="12"/>
    </row>
    <row r="483" spans="2:5" ht="12.75" customHeight="1">
      <c r="B483" s="11"/>
      <c r="C483" s="12"/>
      <c r="D483" s="13"/>
      <c r="E483" s="12"/>
    </row>
    <row r="484" spans="2:5" ht="12.75" customHeight="1">
      <c r="B484" s="11"/>
      <c r="C484" s="12"/>
      <c r="D484" s="13"/>
      <c r="E484" s="12"/>
    </row>
    <row r="485" spans="2:5" ht="12.75" customHeight="1">
      <c r="B485" s="11"/>
      <c r="C485" s="12"/>
      <c r="D485" s="13"/>
      <c r="E485" s="12"/>
    </row>
    <row r="486" spans="2:5" ht="12.75" customHeight="1">
      <c r="B486" s="11"/>
      <c r="C486" s="12"/>
      <c r="D486" s="13"/>
      <c r="E486" s="12"/>
    </row>
    <row r="487" spans="2:5" ht="12.75" customHeight="1">
      <c r="B487" s="11"/>
      <c r="C487" s="12"/>
      <c r="D487" s="13"/>
      <c r="E487" s="12"/>
    </row>
    <row r="488" spans="2:5" ht="12.75" customHeight="1">
      <c r="B488" s="11"/>
      <c r="C488" s="12"/>
      <c r="D488" s="13"/>
      <c r="E488" s="12"/>
    </row>
    <row r="489" spans="2:5" ht="12.75" customHeight="1">
      <c r="B489" s="11"/>
      <c r="C489" s="12"/>
      <c r="D489" s="13"/>
      <c r="E489" s="12"/>
    </row>
    <row r="490" spans="2:5" ht="12.75" customHeight="1">
      <c r="B490" s="11"/>
      <c r="C490" s="12"/>
      <c r="D490" s="13"/>
      <c r="E490" s="12"/>
    </row>
    <row r="491" spans="2:5" ht="12.75" customHeight="1">
      <c r="B491" s="11"/>
      <c r="C491" s="12"/>
      <c r="D491" s="13"/>
      <c r="E491" s="12"/>
    </row>
    <row r="492" spans="2:5" ht="12.75" customHeight="1">
      <c r="B492" s="11"/>
      <c r="C492" s="12"/>
      <c r="D492" s="13"/>
      <c r="E492" s="12"/>
    </row>
    <row r="493" spans="2:5" ht="12.75" customHeight="1">
      <c r="B493" s="11"/>
      <c r="C493" s="12"/>
      <c r="D493" s="13"/>
      <c r="E493" s="12"/>
    </row>
    <row r="494" spans="2:5" ht="12.75" customHeight="1">
      <c r="B494" s="11"/>
      <c r="C494" s="12"/>
      <c r="D494" s="13"/>
      <c r="E494" s="12"/>
    </row>
    <row r="495" spans="2:5" ht="12.75" customHeight="1">
      <c r="B495" s="11"/>
      <c r="C495" s="12"/>
      <c r="D495" s="13"/>
      <c r="E495" s="12"/>
    </row>
    <row r="496" spans="2:5" ht="12.75" customHeight="1">
      <c r="B496" s="11"/>
      <c r="C496" s="12"/>
      <c r="D496" s="13"/>
      <c r="E496" s="12"/>
    </row>
    <row r="497" spans="2:5" ht="12.75" customHeight="1">
      <c r="B497" s="11"/>
      <c r="C497" s="12"/>
      <c r="D497" s="13"/>
      <c r="E497" s="12"/>
    </row>
    <row r="498" spans="2:5" ht="12.75" customHeight="1">
      <c r="B498" s="11"/>
      <c r="C498" s="12"/>
      <c r="D498" s="13"/>
      <c r="E498" s="12"/>
    </row>
    <row r="499" spans="2:5" ht="12.75" customHeight="1">
      <c r="B499" s="11"/>
      <c r="C499" s="12"/>
      <c r="D499" s="13"/>
      <c r="E499" s="12"/>
    </row>
    <row r="500" spans="2:5" ht="12.75" customHeight="1">
      <c r="B500" s="11"/>
      <c r="C500" s="12"/>
      <c r="D500" s="13"/>
      <c r="E500" s="12"/>
    </row>
    <row r="501" spans="2:5" ht="12.75" customHeight="1">
      <c r="B501" s="11"/>
      <c r="C501" s="12"/>
      <c r="D501" s="13"/>
      <c r="E501" s="12"/>
    </row>
    <row r="502" spans="2:5" ht="12.75" customHeight="1">
      <c r="B502" s="11"/>
      <c r="C502" s="12"/>
      <c r="D502" s="13"/>
      <c r="E502" s="12"/>
    </row>
    <row r="503" spans="2:5" ht="12.75" customHeight="1">
      <c r="B503" s="11"/>
      <c r="C503" s="12"/>
      <c r="D503" s="13"/>
      <c r="E503" s="12"/>
    </row>
    <row r="504" spans="2:5" ht="12.75" customHeight="1">
      <c r="B504" s="11"/>
      <c r="C504" s="12"/>
      <c r="D504" s="13"/>
      <c r="E504" s="12"/>
    </row>
    <row r="505" spans="2:5" ht="12.75" customHeight="1">
      <c r="B505" s="11"/>
      <c r="C505" s="12"/>
      <c r="D505" s="13"/>
      <c r="E505" s="12"/>
    </row>
    <row r="506" spans="2:5" ht="12.75" customHeight="1">
      <c r="B506" s="11"/>
      <c r="C506" s="12"/>
      <c r="D506" s="13"/>
      <c r="E506" s="12"/>
    </row>
    <row r="507" spans="2:5" ht="12.75" customHeight="1">
      <c r="B507" s="11"/>
      <c r="C507" s="12"/>
      <c r="D507" s="13"/>
      <c r="E507" s="12"/>
    </row>
    <row r="508" spans="2:5" ht="12.75" customHeight="1">
      <c r="B508" s="11"/>
      <c r="C508" s="12"/>
      <c r="D508" s="13"/>
      <c r="E508" s="12"/>
    </row>
    <row r="509" spans="2:5" ht="12.75" customHeight="1">
      <c r="B509" s="11"/>
      <c r="C509" s="12"/>
      <c r="D509" s="13"/>
      <c r="E509" s="12"/>
    </row>
    <row r="510" spans="2:5" ht="12.75" customHeight="1">
      <c r="B510" s="11"/>
      <c r="C510" s="12"/>
      <c r="D510" s="13"/>
      <c r="E510" s="12"/>
    </row>
    <row r="511" spans="2:5" ht="12.75" customHeight="1">
      <c r="B511" s="11"/>
      <c r="C511" s="12"/>
      <c r="D511" s="13"/>
      <c r="E511" s="12"/>
    </row>
    <row r="512" spans="2:5" ht="12.75" customHeight="1">
      <c r="B512" s="11"/>
      <c r="C512" s="12"/>
      <c r="D512" s="13"/>
      <c r="E512" s="12"/>
    </row>
    <row r="513" spans="2:5" ht="12.75" customHeight="1">
      <c r="B513" s="11"/>
      <c r="C513" s="12"/>
      <c r="D513" s="13"/>
      <c r="E513" s="12"/>
    </row>
    <row r="514" spans="2:5" ht="12.75" customHeight="1">
      <c r="B514" s="11"/>
      <c r="C514" s="12"/>
      <c r="D514" s="13"/>
      <c r="E514" s="12"/>
    </row>
    <row r="515" spans="2:5" ht="12.75" customHeight="1">
      <c r="B515" s="11"/>
      <c r="C515" s="12"/>
      <c r="D515" s="13"/>
      <c r="E515" s="12"/>
    </row>
    <row r="516" spans="2:5" ht="12.75" customHeight="1">
      <c r="B516" s="11"/>
      <c r="C516" s="12"/>
      <c r="D516" s="13"/>
      <c r="E516" s="12"/>
    </row>
    <row r="517" spans="2:5" ht="12.75" customHeight="1">
      <c r="B517" s="11"/>
      <c r="C517" s="12"/>
      <c r="D517" s="13"/>
      <c r="E517" s="12"/>
    </row>
    <row r="518" spans="2:5" ht="12.75" customHeight="1">
      <c r="B518" s="11"/>
      <c r="C518" s="12"/>
      <c r="D518" s="13"/>
      <c r="E518" s="12"/>
    </row>
    <row r="519" spans="2:5" ht="12.75" customHeight="1">
      <c r="B519" s="11"/>
      <c r="C519" s="12"/>
      <c r="D519" s="13"/>
      <c r="E519" s="12"/>
    </row>
    <row r="520" spans="2:5" ht="12.75" customHeight="1">
      <c r="B520" s="11"/>
      <c r="C520" s="12"/>
      <c r="D520" s="13"/>
      <c r="E520" s="12"/>
    </row>
    <row r="521" spans="2:5" ht="12.75" customHeight="1">
      <c r="B521" s="11"/>
      <c r="C521" s="12"/>
      <c r="D521" s="13"/>
      <c r="E521" s="12"/>
    </row>
    <row r="522" spans="2:5" ht="12.75" customHeight="1">
      <c r="B522" s="11"/>
      <c r="C522" s="12"/>
      <c r="D522" s="13"/>
      <c r="E522" s="12"/>
    </row>
    <row r="523" spans="2:5" ht="12.75" customHeight="1">
      <c r="B523" s="11"/>
      <c r="C523" s="12"/>
      <c r="D523" s="13"/>
      <c r="E523" s="12"/>
    </row>
    <row r="524" spans="2:5" ht="12.75" customHeight="1">
      <c r="B524" s="11"/>
      <c r="C524" s="12"/>
      <c r="D524" s="13"/>
      <c r="E524" s="12"/>
    </row>
    <row r="525" spans="2:5" ht="12.75" customHeight="1">
      <c r="B525" s="11"/>
      <c r="C525" s="12"/>
      <c r="D525" s="13"/>
      <c r="E525" s="12"/>
    </row>
    <row r="526" spans="2:5" ht="12.75" customHeight="1">
      <c r="B526" s="11"/>
      <c r="C526" s="12"/>
      <c r="D526" s="13"/>
      <c r="E526" s="12"/>
    </row>
    <row r="527" spans="2:5" ht="12.75" customHeight="1">
      <c r="B527" s="11"/>
      <c r="C527" s="12"/>
      <c r="D527" s="13"/>
      <c r="E527" s="12"/>
    </row>
    <row r="528" spans="2:5" ht="12.75" customHeight="1">
      <c r="B528" s="11"/>
      <c r="C528" s="12"/>
      <c r="D528" s="13"/>
      <c r="E528" s="12"/>
    </row>
    <row r="529" spans="2:5" ht="12.75" customHeight="1">
      <c r="B529" s="11"/>
      <c r="C529" s="12"/>
      <c r="D529" s="13"/>
      <c r="E529" s="12"/>
    </row>
    <row r="530" spans="2:5" ht="12.75" customHeight="1">
      <c r="B530" s="11"/>
      <c r="C530" s="12"/>
      <c r="D530" s="13"/>
      <c r="E530" s="12"/>
    </row>
    <row r="531" spans="2:5" ht="12.75" customHeight="1">
      <c r="B531" s="11"/>
      <c r="C531" s="12"/>
      <c r="D531" s="13"/>
      <c r="E531" s="12"/>
    </row>
    <row r="532" spans="2:5" ht="12.75" customHeight="1">
      <c r="B532" s="11"/>
      <c r="C532" s="12"/>
      <c r="D532" s="13"/>
      <c r="E532" s="12"/>
    </row>
    <row r="533" spans="2:5" ht="12.75" customHeight="1">
      <c r="B533" s="11"/>
      <c r="C533" s="12"/>
      <c r="D533" s="13"/>
      <c r="E533" s="12"/>
    </row>
    <row r="534" spans="2:5" ht="12.75" customHeight="1">
      <c r="B534" s="11"/>
      <c r="C534" s="12"/>
      <c r="D534" s="13"/>
      <c r="E534" s="12"/>
    </row>
    <row r="535" spans="2:5" ht="12.75" customHeight="1">
      <c r="B535" s="11"/>
      <c r="C535" s="12"/>
      <c r="D535" s="13"/>
      <c r="E535" s="12"/>
    </row>
    <row r="536" spans="2:5" ht="12.75" customHeight="1">
      <c r="B536" s="11"/>
      <c r="C536" s="12"/>
      <c r="D536" s="13"/>
      <c r="E536" s="12"/>
    </row>
    <row r="537" spans="2:5" ht="12.75" customHeight="1">
      <c r="B537" s="11"/>
      <c r="C537" s="12"/>
      <c r="D537" s="13"/>
      <c r="E537" s="12"/>
    </row>
    <row r="538" spans="2:5" ht="12.75" customHeight="1">
      <c r="B538" s="11"/>
      <c r="C538" s="12"/>
      <c r="D538" s="13"/>
      <c r="E538" s="12"/>
    </row>
    <row r="539" spans="2:5" ht="12.75" customHeight="1">
      <c r="B539" s="11"/>
      <c r="C539" s="12"/>
      <c r="D539" s="13"/>
      <c r="E539" s="12"/>
    </row>
    <row r="540" spans="2:5" ht="12.75" customHeight="1">
      <c r="B540" s="11"/>
      <c r="C540" s="12"/>
      <c r="D540" s="13"/>
      <c r="E540" s="12"/>
    </row>
    <row r="541" spans="2:5" ht="12.75" customHeight="1">
      <c r="B541" s="11"/>
      <c r="C541" s="12"/>
      <c r="D541" s="13"/>
      <c r="E541" s="12"/>
    </row>
    <row r="542" spans="2:5" ht="12.75" customHeight="1">
      <c r="B542" s="11"/>
      <c r="C542" s="12"/>
      <c r="D542" s="13"/>
      <c r="E542" s="12"/>
    </row>
    <row r="543" spans="2:5" ht="12.75" customHeight="1">
      <c r="B543" s="11"/>
      <c r="C543" s="12"/>
      <c r="D543" s="13"/>
      <c r="E543" s="12"/>
    </row>
    <row r="544" spans="2:5" ht="12.75" customHeight="1">
      <c r="B544" s="11"/>
      <c r="C544" s="12"/>
      <c r="D544" s="13"/>
      <c r="E544" s="12"/>
    </row>
    <row r="545" spans="2:5" ht="12.75" customHeight="1">
      <c r="B545" s="11"/>
      <c r="C545" s="12"/>
      <c r="D545" s="13"/>
      <c r="E545" s="12"/>
    </row>
    <row r="546" spans="2:5" ht="12.75" customHeight="1">
      <c r="B546" s="11"/>
      <c r="C546" s="12"/>
      <c r="D546" s="13"/>
      <c r="E546" s="12"/>
    </row>
    <row r="547" spans="2:5" ht="12.75" customHeight="1">
      <c r="B547" s="11"/>
      <c r="C547" s="12"/>
      <c r="D547" s="13"/>
      <c r="E547" s="12"/>
    </row>
    <row r="548" spans="2:5" ht="12.75" customHeight="1">
      <c r="B548" s="11"/>
      <c r="C548" s="12"/>
      <c r="D548" s="13"/>
      <c r="E548" s="12"/>
    </row>
    <row r="549" spans="2:5" ht="12.75" customHeight="1">
      <c r="B549" s="11"/>
      <c r="C549" s="12"/>
      <c r="D549" s="13"/>
      <c r="E549" s="12"/>
    </row>
    <row r="550" spans="2:5" ht="12.75" customHeight="1">
      <c r="B550" s="11"/>
      <c r="C550" s="12"/>
      <c r="D550" s="13"/>
      <c r="E550" s="12"/>
    </row>
    <row r="551" spans="2:5" ht="12.75" customHeight="1">
      <c r="B551" s="11"/>
      <c r="C551" s="12"/>
      <c r="D551" s="13"/>
      <c r="E551" s="12"/>
    </row>
    <row r="552" spans="2:5" ht="12.75" customHeight="1">
      <c r="B552" s="11"/>
      <c r="C552" s="12"/>
      <c r="D552" s="13"/>
      <c r="E552" s="12"/>
    </row>
    <row r="553" spans="2:5" ht="12.75" customHeight="1">
      <c r="B553" s="11"/>
      <c r="C553" s="12"/>
      <c r="D553" s="13"/>
      <c r="E553" s="12"/>
    </row>
    <row r="554" spans="2:5" ht="12.75" customHeight="1">
      <c r="B554" s="11"/>
      <c r="C554" s="12"/>
      <c r="D554" s="13"/>
      <c r="E554" s="12"/>
    </row>
    <row r="555" spans="2:5" ht="12.75" customHeight="1">
      <c r="B555" s="11"/>
      <c r="C555" s="12"/>
      <c r="D555" s="13"/>
      <c r="E555" s="12"/>
    </row>
    <row r="556" spans="2:5" ht="12.75" customHeight="1">
      <c r="B556" s="11"/>
      <c r="C556" s="12"/>
      <c r="D556" s="13"/>
      <c r="E556" s="12"/>
    </row>
    <row r="557" spans="2:5" ht="12.75" customHeight="1">
      <c r="B557" s="11"/>
      <c r="C557" s="12"/>
      <c r="D557" s="13"/>
      <c r="E557" s="12"/>
    </row>
    <row r="558" spans="2:5" ht="12.75" customHeight="1">
      <c r="B558" s="11"/>
      <c r="C558" s="12"/>
      <c r="D558" s="13"/>
      <c r="E558" s="12"/>
    </row>
    <row r="559" spans="2:5" ht="12.75" customHeight="1">
      <c r="B559" s="11"/>
      <c r="C559" s="12"/>
      <c r="D559" s="13"/>
      <c r="E559" s="12"/>
    </row>
    <row r="560" spans="2:5" ht="12.75" customHeight="1">
      <c r="B560" s="11"/>
      <c r="C560" s="12"/>
      <c r="D560" s="13"/>
      <c r="E560" s="12"/>
    </row>
    <row r="561" spans="2:5" ht="12.75" customHeight="1">
      <c r="B561" s="11"/>
      <c r="C561" s="12"/>
      <c r="D561" s="13"/>
      <c r="E561" s="12"/>
    </row>
    <row r="562" spans="2:5" ht="12.75" customHeight="1">
      <c r="B562" s="11"/>
      <c r="C562" s="12"/>
      <c r="D562" s="13"/>
      <c r="E562" s="12"/>
    </row>
    <row r="563" spans="2:5" ht="12.75" customHeight="1">
      <c r="B563" s="11"/>
      <c r="C563" s="12"/>
      <c r="D563" s="13"/>
      <c r="E563" s="12"/>
    </row>
    <row r="564" spans="2:5" ht="12.75" customHeight="1">
      <c r="B564" s="11"/>
      <c r="C564" s="12"/>
      <c r="D564" s="13"/>
      <c r="E564" s="12"/>
    </row>
    <row r="565" spans="2:5" ht="12.75" customHeight="1">
      <c r="B565" s="11"/>
      <c r="C565" s="12"/>
      <c r="D565" s="13"/>
      <c r="E565" s="12"/>
    </row>
    <row r="566" spans="2:5" ht="12.75" customHeight="1">
      <c r="B566" s="11"/>
      <c r="C566" s="12"/>
      <c r="D566" s="13"/>
      <c r="E566" s="12"/>
    </row>
    <row r="567" spans="2:5" ht="12.75" customHeight="1">
      <c r="B567" s="11"/>
      <c r="C567" s="12"/>
      <c r="D567" s="13"/>
      <c r="E567" s="12"/>
    </row>
    <row r="568" spans="2:5" ht="12.75" customHeight="1">
      <c r="B568" s="11"/>
      <c r="C568" s="12"/>
      <c r="D568" s="13"/>
      <c r="E568" s="12"/>
    </row>
    <row r="569" spans="2:5" ht="12.75" customHeight="1">
      <c r="B569" s="11"/>
      <c r="C569" s="12"/>
      <c r="D569" s="13"/>
      <c r="E569" s="12"/>
    </row>
    <row r="570" spans="2:5" ht="12.75" customHeight="1">
      <c r="B570" s="11"/>
      <c r="C570" s="12"/>
      <c r="D570" s="13"/>
      <c r="E570" s="12"/>
    </row>
    <row r="571" spans="2:5" ht="12.75" customHeight="1">
      <c r="B571" s="11"/>
      <c r="C571" s="12"/>
      <c r="D571" s="13"/>
      <c r="E571" s="12"/>
    </row>
    <row r="572" spans="2:5" ht="12.75" customHeight="1">
      <c r="B572" s="11"/>
      <c r="C572" s="12"/>
      <c r="D572" s="13"/>
      <c r="E572" s="12"/>
    </row>
    <row r="573" spans="2:5" ht="12.75" customHeight="1">
      <c r="B573" s="11"/>
      <c r="C573" s="12"/>
      <c r="D573" s="13"/>
      <c r="E573" s="12"/>
    </row>
    <row r="574" spans="2:5" ht="12.75" customHeight="1">
      <c r="B574" s="11"/>
      <c r="C574" s="12"/>
      <c r="D574" s="13"/>
      <c r="E574" s="12"/>
    </row>
    <row r="575" spans="2:5" ht="12.75" customHeight="1">
      <c r="B575" s="11"/>
      <c r="C575" s="12"/>
      <c r="D575" s="13"/>
      <c r="E575" s="12"/>
    </row>
    <row r="576" spans="2:5" ht="12.75" customHeight="1">
      <c r="B576" s="11"/>
      <c r="C576" s="12"/>
      <c r="D576" s="13"/>
      <c r="E576" s="12"/>
    </row>
    <row r="577" spans="2:5" ht="12.75" customHeight="1">
      <c r="B577" s="11"/>
      <c r="C577" s="12"/>
      <c r="D577" s="13"/>
      <c r="E577" s="12"/>
    </row>
    <row r="578" spans="2:5" ht="12.75" customHeight="1">
      <c r="B578" s="11"/>
      <c r="C578" s="12"/>
      <c r="D578" s="13"/>
      <c r="E578" s="12"/>
    </row>
    <row r="579" spans="2:5" ht="12.75" customHeight="1">
      <c r="B579" s="11"/>
      <c r="C579" s="12"/>
      <c r="D579" s="13"/>
      <c r="E579" s="12"/>
    </row>
    <row r="580" spans="2:5" ht="12.75" customHeight="1">
      <c r="B580" s="11"/>
      <c r="C580" s="12"/>
      <c r="D580" s="13"/>
      <c r="E580" s="12"/>
    </row>
    <row r="581" spans="2:5" ht="12.75" customHeight="1">
      <c r="B581" s="11"/>
      <c r="C581" s="12"/>
      <c r="D581" s="13"/>
      <c r="E581" s="12"/>
    </row>
    <row r="582" spans="2:5" ht="12.75" customHeight="1">
      <c r="B582" s="11"/>
      <c r="C582" s="12"/>
      <c r="D582" s="13"/>
      <c r="E582" s="12"/>
    </row>
    <row r="583" spans="2:5" ht="12.75" customHeight="1">
      <c r="B583" s="11"/>
      <c r="C583" s="12"/>
      <c r="D583" s="13"/>
      <c r="E583" s="12"/>
    </row>
    <row r="584" spans="2:5" ht="12.75" customHeight="1">
      <c r="B584" s="11"/>
      <c r="C584" s="12"/>
      <c r="D584" s="13"/>
      <c r="E584" s="12"/>
    </row>
    <row r="585" spans="2:5" ht="12.75" customHeight="1">
      <c r="B585" s="11"/>
      <c r="C585" s="12"/>
      <c r="D585" s="13"/>
      <c r="E585" s="12"/>
    </row>
    <row r="586" spans="2:5" ht="12.75" customHeight="1">
      <c r="B586" s="11"/>
      <c r="C586" s="12"/>
      <c r="D586" s="13"/>
      <c r="E586" s="12"/>
    </row>
    <row r="587" spans="2:5" ht="12.75" customHeight="1">
      <c r="B587" s="11"/>
      <c r="C587" s="12"/>
      <c r="D587" s="13"/>
      <c r="E587" s="12"/>
    </row>
    <row r="588" spans="2:5" ht="12.75" customHeight="1">
      <c r="B588" s="11"/>
      <c r="C588" s="12"/>
      <c r="D588" s="13"/>
      <c r="E588" s="12"/>
    </row>
    <row r="589" spans="2:5" ht="12.75" customHeight="1">
      <c r="B589" s="11"/>
      <c r="C589" s="12"/>
      <c r="D589" s="13"/>
      <c r="E589" s="12"/>
    </row>
    <row r="590" spans="2:5" ht="12.75" customHeight="1">
      <c r="B590" s="11"/>
      <c r="C590" s="12"/>
      <c r="D590" s="13"/>
      <c r="E590" s="12"/>
    </row>
    <row r="591" spans="2:5" ht="12.75" customHeight="1">
      <c r="B591" s="11"/>
      <c r="C591" s="12"/>
      <c r="D591" s="13"/>
      <c r="E591" s="12"/>
    </row>
    <row r="592" spans="2:5" ht="12.75" customHeight="1">
      <c r="B592" s="11"/>
      <c r="C592" s="12"/>
      <c r="D592" s="13"/>
      <c r="E592" s="12"/>
    </row>
    <row r="593" spans="2:5" ht="12.75" customHeight="1">
      <c r="B593" s="11"/>
      <c r="C593" s="12"/>
      <c r="D593" s="13"/>
      <c r="E593" s="12"/>
    </row>
    <row r="594" spans="2:5" ht="12.75" customHeight="1">
      <c r="B594" s="11"/>
      <c r="C594" s="12"/>
      <c r="D594" s="13"/>
      <c r="E594" s="12"/>
    </row>
    <row r="595" spans="2:5" ht="12.75" customHeight="1">
      <c r="B595" s="11"/>
      <c r="C595" s="12"/>
      <c r="D595" s="13"/>
      <c r="E595" s="12"/>
    </row>
    <row r="596" spans="2:5" ht="12.75" customHeight="1">
      <c r="B596" s="11"/>
      <c r="C596" s="12"/>
      <c r="D596" s="13"/>
      <c r="E596" s="12"/>
    </row>
    <row r="597" spans="2:5" ht="12.75" customHeight="1">
      <c r="B597" s="11"/>
      <c r="C597" s="12"/>
      <c r="D597" s="13"/>
      <c r="E597" s="12"/>
    </row>
    <row r="598" spans="2:5" ht="12.75" customHeight="1">
      <c r="B598" s="11"/>
      <c r="C598" s="12"/>
      <c r="D598" s="13"/>
      <c r="E598" s="12"/>
    </row>
    <row r="599" spans="2:5" ht="12.75" customHeight="1">
      <c r="B599" s="11"/>
      <c r="C599" s="12"/>
      <c r="D599" s="13"/>
      <c r="E599" s="12"/>
    </row>
    <row r="600" spans="2:5" ht="12.75" customHeight="1">
      <c r="B600" s="11"/>
      <c r="C600" s="12"/>
      <c r="D600" s="13"/>
      <c r="E600" s="12"/>
    </row>
    <row r="601" spans="2:5" ht="12.75" customHeight="1">
      <c r="B601" s="11"/>
      <c r="C601" s="12"/>
      <c r="D601" s="13"/>
      <c r="E601" s="12"/>
    </row>
    <row r="602" spans="2:5" ht="12.75" customHeight="1">
      <c r="B602" s="11"/>
      <c r="C602" s="12"/>
      <c r="D602" s="13"/>
      <c r="E602" s="12"/>
    </row>
    <row r="603" spans="2:5" ht="12.75" customHeight="1">
      <c r="B603" s="11"/>
      <c r="C603" s="12"/>
      <c r="D603" s="13"/>
      <c r="E603" s="12"/>
    </row>
    <row r="604" spans="2:5" ht="12.75" customHeight="1">
      <c r="B604" s="11"/>
      <c r="C604" s="12"/>
      <c r="D604" s="13"/>
      <c r="E604" s="12"/>
    </row>
    <row r="605" spans="2:5" ht="12.75" customHeight="1">
      <c r="B605" s="11"/>
      <c r="C605" s="12"/>
      <c r="D605" s="13"/>
      <c r="E605" s="12"/>
    </row>
    <row r="606" spans="2:5" ht="12.75" customHeight="1">
      <c r="B606" s="11"/>
      <c r="C606" s="12"/>
      <c r="D606" s="13"/>
      <c r="E606" s="12"/>
    </row>
    <row r="607" spans="2:5" ht="12.75" customHeight="1">
      <c r="B607" s="11"/>
      <c r="C607" s="12"/>
      <c r="D607" s="13"/>
      <c r="E607" s="12"/>
    </row>
    <row r="608" spans="2:5" ht="12.75" customHeight="1">
      <c r="B608" s="11"/>
      <c r="C608" s="12"/>
      <c r="D608" s="13"/>
      <c r="E608" s="12"/>
    </row>
    <row r="609" spans="2:5" ht="12.75" customHeight="1">
      <c r="B609" s="11"/>
      <c r="C609" s="12"/>
      <c r="D609" s="13"/>
      <c r="E609" s="12"/>
    </row>
    <row r="610" spans="2:5" ht="12.75" customHeight="1">
      <c r="B610" s="11"/>
      <c r="C610" s="12"/>
      <c r="D610" s="13"/>
      <c r="E610" s="12"/>
    </row>
    <row r="611" spans="2:5" ht="12.75" customHeight="1">
      <c r="B611" s="11"/>
      <c r="C611" s="12"/>
      <c r="D611" s="13"/>
      <c r="E611" s="12"/>
    </row>
    <row r="612" spans="2:5" ht="12.75" customHeight="1">
      <c r="B612" s="11"/>
      <c r="C612" s="12"/>
      <c r="D612" s="13"/>
      <c r="E612" s="12"/>
    </row>
    <row r="613" spans="2:5" ht="12.75" customHeight="1">
      <c r="B613" s="11"/>
      <c r="C613" s="12"/>
      <c r="D613" s="13"/>
      <c r="E613" s="12"/>
    </row>
    <row r="614" spans="2:5" ht="12.75" customHeight="1">
      <c r="B614" s="11"/>
      <c r="C614" s="12"/>
      <c r="D614" s="13"/>
      <c r="E614" s="12"/>
    </row>
    <row r="615" spans="2:5" ht="12.75" customHeight="1">
      <c r="B615" s="11"/>
      <c r="C615" s="12"/>
      <c r="D615" s="13"/>
      <c r="E615" s="12"/>
    </row>
    <row r="616" spans="2:5" ht="12.75" customHeight="1">
      <c r="B616" s="11"/>
      <c r="C616" s="12"/>
      <c r="D616" s="13"/>
      <c r="E616" s="12"/>
    </row>
    <row r="617" spans="2:5" ht="12.75" customHeight="1">
      <c r="B617" s="11"/>
      <c r="C617" s="12"/>
      <c r="D617" s="13"/>
      <c r="E617" s="12"/>
    </row>
    <row r="618" spans="2:5" ht="12.75" customHeight="1">
      <c r="B618" s="11"/>
      <c r="C618" s="12"/>
      <c r="D618" s="13"/>
      <c r="E618" s="12"/>
    </row>
    <row r="619" spans="2:5" ht="12.75" customHeight="1">
      <c r="B619" s="11"/>
      <c r="C619" s="12"/>
      <c r="D619" s="13"/>
      <c r="E619" s="12"/>
    </row>
    <row r="620" spans="2:5" ht="12.75" customHeight="1">
      <c r="B620" s="11"/>
      <c r="C620" s="12"/>
      <c r="D620" s="13"/>
      <c r="E620" s="12"/>
    </row>
    <row r="621" spans="2:5" ht="12.75" customHeight="1">
      <c r="B621" s="11"/>
      <c r="C621" s="12"/>
      <c r="D621" s="13"/>
      <c r="E621" s="12"/>
    </row>
    <row r="622" spans="2:5" ht="12.75" customHeight="1">
      <c r="B622" s="11"/>
      <c r="C622" s="12"/>
      <c r="D622" s="13"/>
      <c r="E622" s="12"/>
    </row>
    <row r="623" spans="2:5" ht="12.75" customHeight="1">
      <c r="B623" s="11"/>
      <c r="C623" s="12"/>
      <c r="D623" s="13"/>
      <c r="E623" s="12"/>
    </row>
    <row r="624" spans="2:5" ht="12.75" customHeight="1">
      <c r="B624" s="11"/>
      <c r="C624" s="12"/>
      <c r="D624" s="13"/>
      <c r="E624" s="12"/>
    </row>
    <row r="625" spans="2:5" ht="12.75" customHeight="1">
      <c r="B625" s="11"/>
      <c r="C625" s="12"/>
      <c r="D625" s="13"/>
      <c r="E625" s="12"/>
    </row>
    <row r="626" spans="2:5" ht="12.75" customHeight="1">
      <c r="B626" s="11"/>
      <c r="C626" s="12"/>
      <c r="D626" s="13"/>
      <c r="E626" s="12"/>
    </row>
    <row r="627" spans="2:5" ht="12.75" customHeight="1">
      <c r="B627" s="11"/>
      <c r="C627" s="12"/>
      <c r="D627" s="13"/>
      <c r="E627" s="12"/>
    </row>
    <row r="628" spans="2:5" ht="12.75" customHeight="1">
      <c r="B628" s="11"/>
      <c r="C628" s="12"/>
      <c r="D628" s="13"/>
      <c r="E628" s="12"/>
    </row>
    <row r="629" spans="2:5" ht="12.75" customHeight="1">
      <c r="B629" s="11"/>
      <c r="C629" s="12"/>
      <c r="D629" s="13"/>
      <c r="E629" s="12"/>
    </row>
    <row r="630" spans="2:5" ht="12.75" customHeight="1">
      <c r="B630" s="11"/>
      <c r="C630" s="12"/>
      <c r="D630" s="13"/>
      <c r="E630" s="12"/>
    </row>
    <row r="631" spans="2:5" ht="12.75" customHeight="1">
      <c r="B631" s="11"/>
      <c r="C631" s="12"/>
      <c r="D631" s="13"/>
      <c r="E631" s="12"/>
    </row>
    <row r="632" spans="2:5" ht="12.75" customHeight="1">
      <c r="B632" s="11"/>
      <c r="C632" s="12"/>
      <c r="D632" s="13"/>
      <c r="E632" s="12"/>
    </row>
    <row r="633" spans="2:5" ht="12.75" customHeight="1">
      <c r="B633" s="11"/>
      <c r="C633" s="12"/>
      <c r="D633" s="13"/>
      <c r="E633" s="12"/>
    </row>
    <row r="634" spans="2:5" ht="12.75" customHeight="1">
      <c r="B634" s="11"/>
      <c r="C634" s="12"/>
      <c r="D634" s="13"/>
      <c r="E634" s="12"/>
    </row>
    <row r="635" spans="2:5" ht="12.75" customHeight="1">
      <c r="B635" s="11"/>
      <c r="C635" s="12"/>
      <c r="D635" s="13"/>
      <c r="E635" s="12"/>
    </row>
    <row r="636" spans="2:5" ht="12.75" customHeight="1">
      <c r="B636" s="11"/>
      <c r="C636" s="12"/>
      <c r="D636" s="13"/>
      <c r="E636" s="12"/>
    </row>
    <row r="637" spans="2:5" ht="12.75" customHeight="1">
      <c r="B637" s="11"/>
      <c r="C637" s="12"/>
      <c r="D637" s="13"/>
      <c r="E637" s="12"/>
    </row>
    <row r="638" spans="2:5" ht="12.75" customHeight="1">
      <c r="B638" s="11"/>
      <c r="C638" s="12"/>
      <c r="D638" s="13"/>
      <c r="E638" s="12"/>
    </row>
    <row r="639" spans="2:5" ht="12.75" customHeight="1">
      <c r="B639" s="11"/>
      <c r="C639" s="12"/>
      <c r="D639" s="13"/>
      <c r="E639" s="12"/>
    </row>
    <row r="640" spans="2:5" ht="12.75" customHeight="1">
      <c r="B640" s="11"/>
      <c r="C640" s="12"/>
      <c r="D640" s="13"/>
      <c r="E640" s="12"/>
    </row>
    <row r="641" spans="2:5" ht="12.75" customHeight="1">
      <c r="B641" s="11"/>
      <c r="C641" s="12"/>
      <c r="D641" s="13"/>
      <c r="E641" s="12"/>
    </row>
    <row r="642" spans="2:5" ht="12.75" customHeight="1">
      <c r="B642" s="11"/>
      <c r="C642" s="12"/>
      <c r="D642" s="13"/>
      <c r="E642" s="12"/>
    </row>
    <row r="643" spans="2:5" ht="12.75" customHeight="1">
      <c r="B643" s="11"/>
      <c r="C643" s="12"/>
      <c r="D643" s="13"/>
      <c r="E643" s="12"/>
    </row>
    <row r="644" spans="2:5" ht="12.75" customHeight="1">
      <c r="B644" s="11"/>
      <c r="C644" s="12"/>
      <c r="D644" s="13"/>
      <c r="E644" s="12"/>
    </row>
    <row r="645" spans="2:5" ht="12.75" customHeight="1">
      <c r="B645" s="11"/>
      <c r="C645" s="12"/>
      <c r="D645" s="13"/>
      <c r="E645" s="12"/>
    </row>
    <row r="646" spans="2:5" ht="12.75" customHeight="1">
      <c r="B646" s="11"/>
      <c r="C646" s="12"/>
      <c r="D646" s="13"/>
      <c r="E646" s="12"/>
    </row>
    <row r="647" spans="2:5" ht="12.75" customHeight="1">
      <c r="B647" s="11"/>
      <c r="C647" s="12"/>
      <c r="D647" s="13"/>
      <c r="E647" s="12"/>
    </row>
    <row r="648" spans="2:5" ht="12.75" customHeight="1">
      <c r="B648" s="11"/>
      <c r="C648" s="12"/>
      <c r="D648" s="13"/>
      <c r="E648" s="12"/>
    </row>
    <row r="649" spans="2:5" ht="12.75" customHeight="1">
      <c r="B649" s="11"/>
      <c r="C649" s="12"/>
      <c r="D649" s="13"/>
      <c r="E649" s="12"/>
    </row>
    <row r="650" spans="2:5" ht="12.75" customHeight="1">
      <c r="B650" s="11"/>
      <c r="C650" s="12"/>
      <c r="D650" s="13"/>
      <c r="E650" s="12"/>
    </row>
    <row r="651" spans="2:5" ht="12.75" customHeight="1">
      <c r="B651" s="11"/>
      <c r="C651" s="12"/>
      <c r="D651" s="13"/>
      <c r="E651" s="12"/>
    </row>
    <row r="652" spans="2:5" ht="12.75" customHeight="1">
      <c r="B652" s="11"/>
      <c r="C652" s="12"/>
      <c r="D652" s="13"/>
      <c r="E652" s="12"/>
    </row>
    <row r="653" spans="2:5" ht="12.75" customHeight="1">
      <c r="B653" s="11"/>
      <c r="C653" s="12"/>
      <c r="D653" s="13"/>
      <c r="E653" s="12"/>
    </row>
    <row r="654" spans="2:5" ht="12.75" customHeight="1">
      <c r="B654" s="11"/>
      <c r="C654" s="12"/>
      <c r="D654" s="13"/>
      <c r="E654" s="12"/>
    </row>
    <row r="655" spans="2:5" ht="12.75" customHeight="1">
      <c r="B655" s="11"/>
      <c r="C655" s="12"/>
      <c r="D655" s="13"/>
      <c r="E655" s="12"/>
    </row>
    <row r="656" spans="2:5" ht="12.75" customHeight="1">
      <c r="B656" s="11"/>
      <c r="C656" s="12"/>
      <c r="D656" s="13"/>
      <c r="E656" s="12"/>
    </row>
    <row r="657" spans="2:5" ht="12.75" customHeight="1">
      <c r="B657" s="11"/>
      <c r="C657" s="12"/>
      <c r="D657" s="13"/>
      <c r="E657" s="12"/>
    </row>
    <row r="658" spans="2:5" ht="12.75" customHeight="1">
      <c r="B658" s="11"/>
      <c r="C658" s="12"/>
      <c r="D658" s="13"/>
      <c r="E658" s="12"/>
    </row>
    <row r="659" spans="2:5" ht="12.75" customHeight="1">
      <c r="B659" s="11"/>
      <c r="C659" s="12"/>
      <c r="D659" s="13"/>
      <c r="E659" s="12"/>
    </row>
    <row r="660" spans="2:5" ht="12.75" customHeight="1">
      <c r="B660" s="11"/>
      <c r="C660" s="12"/>
      <c r="D660" s="13"/>
      <c r="E660" s="12"/>
    </row>
    <row r="661" spans="2:5" ht="12.75" customHeight="1">
      <c r="B661" s="11"/>
      <c r="C661" s="12"/>
      <c r="D661" s="13"/>
      <c r="E661" s="12"/>
    </row>
    <row r="662" spans="2:5" ht="12.75" customHeight="1">
      <c r="B662" s="11"/>
      <c r="C662" s="12"/>
      <c r="D662" s="13"/>
      <c r="E662" s="12"/>
    </row>
    <row r="663" spans="2:5" ht="12.75" customHeight="1">
      <c r="B663" s="11"/>
      <c r="C663" s="12"/>
      <c r="D663" s="13"/>
      <c r="E663" s="12"/>
    </row>
    <row r="664" spans="2:5" ht="12.75" customHeight="1">
      <c r="B664" s="11"/>
      <c r="C664" s="12"/>
      <c r="D664" s="13"/>
      <c r="E664" s="12"/>
    </row>
    <row r="665" spans="2:5" ht="12.75" customHeight="1">
      <c r="B665" s="11"/>
      <c r="C665" s="12"/>
      <c r="D665" s="13"/>
      <c r="E665" s="12"/>
    </row>
    <row r="666" spans="2:5" ht="12.75" customHeight="1">
      <c r="B666" s="11"/>
      <c r="C666" s="12"/>
      <c r="D666" s="13"/>
      <c r="E666" s="12"/>
    </row>
    <row r="667" spans="2:5" ht="12.75" customHeight="1">
      <c r="B667" s="11"/>
      <c r="C667" s="12"/>
      <c r="D667" s="13"/>
      <c r="E667" s="12"/>
    </row>
    <row r="668" spans="2:5" ht="12.75" customHeight="1">
      <c r="B668" s="11"/>
      <c r="C668" s="12"/>
      <c r="D668" s="13"/>
      <c r="E668" s="12"/>
    </row>
    <row r="669" spans="2:5" ht="12.75" customHeight="1">
      <c r="B669" s="11"/>
      <c r="C669" s="12"/>
      <c r="D669" s="13"/>
      <c r="E669" s="12"/>
    </row>
    <row r="670" spans="2:5" ht="12.75" customHeight="1">
      <c r="B670" s="11"/>
      <c r="C670" s="12"/>
      <c r="D670" s="13"/>
      <c r="E670" s="12"/>
    </row>
    <row r="671" spans="2:5" ht="12.75" customHeight="1">
      <c r="B671" s="11"/>
      <c r="C671" s="12"/>
      <c r="D671" s="13"/>
      <c r="E671" s="12"/>
    </row>
    <row r="672" spans="2:5" ht="12.75" customHeight="1">
      <c r="B672" s="11"/>
      <c r="C672" s="12"/>
      <c r="D672" s="13"/>
      <c r="E672" s="12"/>
    </row>
    <row r="673" spans="2:5" ht="12.75" customHeight="1">
      <c r="B673" s="11"/>
      <c r="C673" s="12"/>
      <c r="D673" s="13"/>
      <c r="E673" s="12"/>
    </row>
    <row r="674" spans="2:5" ht="12.75" customHeight="1">
      <c r="B674" s="11"/>
      <c r="C674" s="12"/>
      <c r="D674" s="13"/>
      <c r="E674" s="12"/>
    </row>
    <row r="675" spans="2:5" ht="12.75" customHeight="1">
      <c r="B675" s="11"/>
      <c r="C675" s="12"/>
      <c r="D675" s="13"/>
      <c r="E675" s="12"/>
    </row>
    <row r="676" spans="2:5" ht="12.75" customHeight="1">
      <c r="B676" s="11"/>
      <c r="C676" s="12"/>
      <c r="D676" s="13"/>
      <c r="E676" s="12"/>
    </row>
    <row r="677" spans="2:5" ht="12.75" customHeight="1">
      <c r="B677" s="11"/>
      <c r="C677" s="12"/>
      <c r="D677" s="13"/>
      <c r="E677" s="12"/>
    </row>
    <row r="678" spans="2:5" ht="12.75" customHeight="1">
      <c r="B678" s="11"/>
      <c r="C678" s="12"/>
      <c r="D678" s="13"/>
      <c r="E678" s="12"/>
    </row>
    <row r="679" spans="2:5" ht="12.75" customHeight="1">
      <c r="B679" s="11"/>
      <c r="C679" s="12"/>
      <c r="D679" s="13"/>
      <c r="E679" s="12"/>
    </row>
    <row r="680" spans="2:5" ht="12.75" customHeight="1">
      <c r="B680" s="11"/>
      <c r="C680" s="12"/>
      <c r="D680" s="13"/>
      <c r="E680" s="12"/>
    </row>
    <row r="681" spans="2:5" ht="12.75" customHeight="1">
      <c r="B681" s="11"/>
      <c r="C681" s="12"/>
      <c r="D681" s="13"/>
      <c r="E681" s="12"/>
    </row>
    <row r="682" spans="2:5" ht="12.75" customHeight="1">
      <c r="B682" s="11"/>
      <c r="C682" s="12"/>
      <c r="D682" s="13"/>
      <c r="E682" s="12"/>
    </row>
    <row r="683" spans="2:5" ht="12.75" customHeight="1">
      <c r="B683" s="11"/>
      <c r="C683" s="12"/>
      <c r="D683" s="13"/>
      <c r="E683" s="12"/>
    </row>
    <row r="684" spans="2:5" ht="12.75" customHeight="1">
      <c r="B684" s="11"/>
      <c r="C684" s="12"/>
      <c r="D684" s="13"/>
      <c r="E684" s="12"/>
    </row>
    <row r="685" spans="2:5" ht="12.75" customHeight="1">
      <c r="B685" s="11"/>
      <c r="C685" s="12"/>
      <c r="D685" s="13"/>
      <c r="E685" s="12"/>
    </row>
    <row r="686" spans="2:5" ht="12.75" customHeight="1">
      <c r="B686" s="11"/>
      <c r="C686" s="12"/>
      <c r="D686" s="13"/>
      <c r="E686" s="12"/>
    </row>
    <row r="687" spans="2:5" ht="12.75" customHeight="1">
      <c r="B687" s="11"/>
      <c r="C687" s="12"/>
      <c r="D687" s="13"/>
      <c r="E687" s="12"/>
    </row>
    <row r="688" spans="2:5" ht="12.75" customHeight="1">
      <c r="B688" s="11"/>
      <c r="C688" s="12"/>
      <c r="D688" s="13"/>
      <c r="E688" s="12"/>
    </row>
    <row r="689" spans="2:5" ht="12.75" customHeight="1">
      <c r="B689" s="11"/>
      <c r="C689" s="12"/>
      <c r="D689" s="13"/>
      <c r="E689" s="12"/>
    </row>
    <row r="690" spans="2:5" ht="12.75" customHeight="1">
      <c r="B690" s="11"/>
      <c r="C690" s="12"/>
      <c r="D690" s="13"/>
      <c r="E690" s="12"/>
    </row>
    <row r="691" spans="2:5" ht="12.75" customHeight="1">
      <c r="B691" s="11"/>
      <c r="C691" s="12"/>
      <c r="D691" s="13"/>
      <c r="E691" s="12"/>
    </row>
    <row r="692" spans="2:5" ht="12.75" customHeight="1">
      <c r="B692" s="11"/>
      <c r="C692" s="12"/>
      <c r="D692" s="13"/>
      <c r="E692" s="12"/>
    </row>
    <row r="693" spans="2:5" ht="12.75" customHeight="1">
      <c r="B693" s="11"/>
      <c r="C693" s="12"/>
      <c r="D693" s="13"/>
      <c r="E693" s="12"/>
    </row>
    <row r="694" spans="2:5" ht="12.75" customHeight="1">
      <c r="B694" s="11"/>
      <c r="C694" s="12"/>
      <c r="D694" s="13"/>
      <c r="E694" s="12"/>
    </row>
    <row r="695" spans="2:5" ht="12.75" customHeight="1">
      <c r="B695" s="11"/>
      <c r="C695" s="12"/>
      <c r="D695" s="13"/>
      <c r="E695" s="12"/>
    </row>
    <row r="696" spans="2:5" ht="12.75" customHeight="1">
      <c r="B696" s="11"/>
      <c r="C696" s="12"/>
      <c r="D696" s="13"/>
      <c r="E696" s="12"/>
    </row>
    <row r="697" spans="2:5" ht="12.75" customHeight="1">
      <c r="B697" s="11"/>
      <c r="C697" s="12"/>
      <c r="D697" s="13"/>
      <c r="E697" s="12"/>
    </row>
    <row r="698" spans="2:5" ht="12.75" customHeight="1">
      <c r="B698" s="11"/>
      <c r="C698" s="12"/>
      <c r="D698" s="13"/>
      <c r="E698" s="12"/>
    </row>
    <row r="699" spans="2:5" ht="12.75" customHeight="1">
      <c r="B699" s="11"/>
      <c r="C699" s="12"/>
      <c r="D699" s="13"/>
      <c r="E699" s="12"/>
    </row>
    <row r="700" spans="2:5" ht="12.75" customHeight="1">
      <c r="B700" s="11"/>
      <c r="C700" s="12"/>
      <c r="D700" s="13"/>
      <c r="E700" s="12"/>
    </row>
    <row r="701" spans="2:5" ht="12.75" customHeight="1">
      <c r="B701" s="11"/>
      <c r="C701" s="12"/>
      <c r="D701" s="13"/>
      <c r="E701" s="12"/>
    </row>
    <row r="702" spans="2:5" ht="12.75" customHeight="1">
      <c r="B702" s="11"/>
      <c r="C702" s="12"/>
      <c r="D702" s="13"/>
      <c r="E702" s="12"/>
    </row>
    <row r="703" spans="2:5" ht="12.75" customHeight="1">
      <c r="B703" s="11"/>
      <c r="C703" s="12"/>
      <c r="D703" s="13"/>
      <c r="E703" s="12"/>
    </row>
    <row r="704" spans="2:5" ht="12.75" customHeight="1">
      <c r="B704" s="11"/>
      <c r="C704" s="12"/>
      <c r="D704" s="13"/>
      <c r="E704" s="12"/>
    </row>
    <row r="705" spans="2:5" ht="12.75" customHeight="1">
      <c r="B705" s="11"/>
      <c r="C705" s="12"/>
      <c r="D705" s="13"/>
      <c r="E705" s="12"/>
    </row>
    <row r="706" spans="2:5" ht="12.75" customHeight="1">
      <c r="B706" s="11"/>
      <c r="C706" s="12"/>
      <c r="D706" s="13"/>
      <c r="E706" s="12"/>
    </row>
    <row r="707" spans="2:5" ht="12.75" customHeight="1">
      <c r="B707" s="11"/>
      <c r="C707" s="12"/>
      <c r="D707" s="13"/>
      <c r="E707" s="12"/>
    </row>
    <row r="708" spans="2:5" ht="12.75" customHeight="1">
      <c r="B708" s="11"/>
      <c r="C708" s="12"/>
      <c r="D708" s="13"/>
      <c r="E708" s="12"/>
    </row>
    <row r="709" spans="2:5" ht="12.75" customHeight="1">
      <c r="B709" s="11"/>
      <c r="C709" s="12"/>
      <c r="D709" s="13"/>
      <c r="E709" s="12"/>
    </row>
    <row r="710" spans="2:5" ht="12.75" customHeight="1">
      <c r="B710" s="11"/>
      <c r="C710" s="12"/>
      <c r="D710" s="13"/>
      <c r="E710" s="12"/>
    </row>
    <row r="711" spans="2:5" ht="12.75" customHeight="1">
      <c r="B711" s="11"/>
      <c r="C711" s="12"/>
      <c r="D711" s="13"/>
      <c r="E711" s="12"/>
    </row>
    <row r="712" spans="2:5" ht="12.75" customHeight="1">
      <c r="B712" s="11"/>
      <c r="C712" s="12"/>
      <c r="D712" s="13"/>
      <c r="E712" s="12"/>
    </row>
    <row r="713" spans="2:5" ht="12.75" customHeight="1">
      <c r="B713" s="11"/>
      <c r="C713" s="12"/>
      <c r="D713" s="13"/>
      <c r="E713" s="12"/>
    </row>
    <row r="714" spans="2:5" ht="12.75" customHeight="1">
      <c r="B714" s="11"/>
      <c r="C714" s="12"/>
      <c r="D714" s="13"/>
      <c r="E714" s="12"/>
    </row>
    <row r="715" spans="2:5" ht="12.75" customHeight="1">
      <c r="B715" s="11"/>
      <c r="C715" s="12"/>
      <c r="D715" s="13"/>
      <c r="E715" s="12"/>
    </row>
    <row r="716" spans="2:5" ht="12.75" customHeight="1">
      <c r="B716" s="11"/>
      <c r="C716" s="12"/>
      <c r="D716" s="13"/>
      <c r="E716" s="12"/>
    </row>
    <row r="717" spans="2:5" ht="12.75" customHeight="1">
      <c r="B717" s="11"/>
      <c r="C717" s="12"/>
      <c r="D717" s="13"/>
      <c r="E717" s="12"/>
    </row>
    <row r="718" spans="2:5" ht="12.75" customHeight="1">
      <c r="B718" s="11"/>
      <c r="C718" s="12"/>
      <c r="D718" s="13"/>
      <c r="E718" s="12"/>
    </row>
    <row r="719" spans="2:5" ht="12.75" customHeight="1">
      <c r="B719" s="11"/>
      <c r="C719" s="12"/>
      <c r="D719" s="13"/>
      <c r="E719" s="12"/>
    </row>
    <row r="720" spans="2:5" ht="12.75" customHeight="1">
      <c r="B720" s="11"/>
      <c r="C720" s="12"/>
      <c r="D720" s="13"/>
      <c r="E720" s="12"/>
    </row>
    <row r="721" spans="2:5" ht="12.75" customHeight="1">
      <c r="B721" s="11"/>
      <c r="C721" s="12"/>
      <c r="D721" s="13"/>
      <c r="E721" s="12"/>
    </row>
    <row r="722" spans="2:5" ht="12.75" customHeight="1">
      <c r="B722" s="11"/>
      <c r="C722" s="12"/>
      <c r="D722" s="13"/>
      <c r="E722" s="12"/>
    </row>
    <row r="723" spans="2:5" ht="12.75" customHeight="1">
      <c r="B723" s="11"/>
      <c r="C723" s="12"/>
      <c r="D723" s="13"/>
      <c r="E723" s="12"/>
    </row>
    <row r="724" spans="2:5" ht="12.75" customHeight="1">
      <c r="B724" s="11"/>
      <c r="C724" s="12"/>
      <c r="D724" s="13"/>
      <c r="E724" s="12"/>
    </row>
    <row r="725" spans="2:5" ht="12.75" customHeight="1">
      <c r="B725" s="11"/>
      <c r="C725" s="12"/>
      <c r="D725" s="13"/>
      <c r="E725" s="12"/>
    </row>
    <row r="726" spans="2:5" ht="12.75" customHeight="1">
      <c r="B726" s="11"/>
      <c r="C726" s="12"/>
      <c r="D726" s="13"/>
      <c r="E726" s="12"/>
    </row>
    <row r="727" spans="2:5" ht="12.75" customHeight="1">
      <c r="B727" s="11"/>
      <c r="C727" s="12"/>
      <c r="D727" s="13"/>
      <c r="E727" s="12"/>
    </row>
    <row r="728" spans="2:5" ht="12.75" customHeight="1">
      <c r="B728" s="11"/>
      <c r="C728" s="12"/>
      <c r="D728" s="13"/>
      <c r="E728" s="12"/>
    </row>
    <row r="729" spans="2:5" ht="12.75" customHeight="1">
      <c r="B729" s="11"/>
      <c r="C729" s="12"/>
      <c r="D729" s="13"/>
      <c r="E729" s="12"/>
    </row>
    <row r="730" spans="2:5" ht="12.75" customHeight="1">
      <c r="B730" s="11"/>
      <c r="C730" s="12"/>
      <c r="D730" s="13"/>
      <c r="E730" s="12"/>
    </row>
    <row r="731" spans="2:5" ht="12.75" customHeight="1">
      <c r="B731" s="11"/>
      <c r="C731" s="12"/>
      <c r="D731" s="13"/>
      <c r="E731" s="12"/>
    </row>
    <row r="732" spans="2:5" ht="12.75" customHeight="1">
      <c r="B732" s="11"/>
      <c r="C732" s="12"/>
      <c r="D732" s="13"/>
      <c r="E732" s="12"/>
    </row>
    <row r="733" spans="2:5" ht="12.75" customHeight="1">
      <c r="B733" s="11"/>
      <c r="C733" s="12"/>
      <c r="D733" s="13"/>
      <c r="E733" s="12"/>
    </row>
    <row r="734" spans="2:5" ht="12.75" customHeight="1">
      <c r="B734" s="11"/>
      <c r="C734" s="12"/>
      <c r="D734" s="13"/>
      <c r="E734" s="12"/>
    </row>
    <row r="735" spans="2:5" ht="12.75" customHeight="1">
      <c r="B735" s="11"/>
      <c r="C735" s="12"/>
      <c r="D735" s="13"/>
      <c r="E735" s="12"/>
    </row>
    <row r="736" spans="2:5" ht="12.75" customHeight="1">
      <c r="B736" s="11"/>
      <c r="C736" s="12"/>
      <c r="D736" s="13"/>
      <c r="E736" s="12"/>
    </row>
    <row r="737" spans="2:5" ht="12.75" customHeight="1">
      <c r="B737" s="11"/>
      <c r="C737" s="12"/>
      <c r="D737" s="13"/>
      <c r="E737" s="12"/>
    </row>
    <row r="738" spans="2:5" ht="12.75" customHeight="1">
      <c r="B738" s="11"/>
      <c r="C738" s="12"/>
      <c r="D738" s="13"/>
      <c r="E738" s="12"/>
    </row>
    <row r="739" spans="2:5" ht="12.75" customHeight="1">
      <c r="B739" s="11"/>
      <c r="C739" s="12"/>
      <c r="D739" s="13"/>
      <c r="E739" s="12"/>
    </row>
    <row r="740" spans="2:5" ht="12.75" customHeight="1">
      <c r="B740" s="11"/>
      <c r="C740" s="12"/>
      <c r="D740" s="13"/>
      <c r="E740" s="12"/>
    </row>
    <row r="741" spans="2:5" ht="12.75" customHeight="1">
      <c r="B741" s="11"/>
      <c r="C741" s="12"/>
      <c r="D741" s="13"/>
      <c r="E741" s="12"/>
    </row>
    <row r="742" spans="2:5" ht="12.75" customHeight="1">
      <c r="B742" s="11"/>
      <c r="C742" s="12"/>
      <c r="D742" s="13"/>
      <c r="E742" s="12"/>
    </row>
    <row r="743" spans="2:5" ht="12.75" customHeight="1">
      <c r="B743" s="11"/>
      <c r="C743" s="12"/>
      <c r="D743" s="13"/>
      <c r="E743" s="12"/>
    </row>
    <row r="744" spans="2:5" ht="12.75" customHeight="1">
      <c r="B744" s="11"/>
      <c r="C744" s="12"/>
      <c r="D744" s="13"/>
      <c r="E744" s="12"/>
    </row>
    <row r="745" spans="2:5" ht="12.75" customHeight="1">
      <c r="B745" s="11"/>
      <c r="C745" s="12"/>
      <c r="D745" s="13"/>
      <c r="E745" s="12"/>
    </row>
    <row r="746" spans="2:5" ht="12.75" customHeight="1">
      <c r="B746" s="11"/>
      <c r="C746" s="12"/>
      <c r="D746" s="13"/>
      <c r="E746" s="12"/>
    </row>
    <row r="747" spans="2:5" ht="12.75" customHeight="1">
      <c r="B747" s="11"/>
      <c r="C747" s="12"/>
      <c r="D747" s="13"/>
      <c r="E747" s="12"/>
    </row>
    <row r="748" spans="2:5" ht="12.75" customHeight="1">
      <c r="B748" s="11"/>
      <c r="C748" s="12"/>
      <c r="D748" s="13"/>
      <c r="E748" s="12"/>
    </row>
    <row r="749" spans="2:5" ht="12.75" customHeight="1">
      <c r="B749" s="11"/>
      <c r="C749" s="12"/>
      <c r="D749" s="13"/>
      <c r="E749" s="12"/>
    </row>
    <row r="750" spans="2:5" ht="12.75" customHeight="1">
      <c r="B750" s="11"/>
      <c r="C750" s="12"/>
      <c r="D750" s="13"/>
      <c r="E750" s="12"/>
    </row>
    <row r="751" spans="2:5" ht="12.75" customHeight="1">
      <c r="B751" s="11"/>
      <c r="C751" s="12"/>
      <c r="D751" s="13"/>
      <c r="E751" s="12"/>
    </row>
    <row r="752" spans="2:5" ht="12.75" customHeight="1">
      <c r="B752" s="11"/>
      <c r="C752" s="12"/>
      <c r="D752" s="13"/>
      <c r="E752" s="12"/>
    </row>
    <row r="753" spans="2:5" ht="12.75" customHeight="1">
      <c r="B753" s="11"/>
      <c r="C753" s="12"/>
      <c r="D753" s="13"/>
      <c r="E753" s="12"/>
    </row>
    <row r="754" spans="2:5" ht="12.75" customHeight="1">
      <c r="B754" s="11"/>
      <c r="C754" s="12"/>
      <c r="D754" s="13"/>
      <c r="E754" s="12"/>
    </row>
    <row r="755" spans="2:5" ht="12.75" customHeight="1">
      <c r="B755" s="11"/>
      <c r="C755" s="12"/>
      <c r="D755" s="13"/>
      <c r="E755" s="12"/>
    </row>
    <row r="756" spans="2:5" ht="12.75" customHeight="1">
      <c r="B756" s="11"/>
      <c r="C756" s="12"/>
      <c r="D756" s="13"/>
      <c r="E756" s="12"/>
    </row>
    <row r="757" spans="2:5" ht="12.75" customHeight="1">
      <c r="B757" s="11"/>
      <c r="C757" s="12"/>
      <c r="D757" s="13"/>
      <c r="E757" s="12"/>
    </row>
    <row r="758" spans="2:5" ht="12.75" customHeight="1">
      <c r="B758" s="11"/>
      <c r="C758" s="12"/>
      <c r="D758" s="13"/>
      <c r="E758" s="12"/>
    </row>
    <row r="759" spans="2:5" ht="12.75" customHeight="1">
      <c r="B759" s="11"/>
      <c r="C759" s="12"/>
      <c r="D759" s="13"/>
      <c r="E759" s="12"/>
    </row>
    <row r="760" spans="2:5" ht="12.75" customHeight="1">
      <c r="B760" s="11"/>
      <c r="C760" s="12"/>
      <c r="D760" s="13"/>
      <c r="E760" s="12"/>
    </row>
    <row r="761" spans="2:5" ht="12.75" customHeight="1">
      <c r="B761" s="11"/>
      <c r="C761" s="12"/>
      <c r="D761" s="13"/>
      <c r="E761" s="12"/>
    </row>
    <row r="762" spans="2:5" ht="12.75" customHeight="1">
      <c r="B762" s="11"/>
      <c r="C762" s="12"/>
      <c r="D762" s="13"/>
      <c r="E762" s="12"/>
    </row>
    <row r="763" spans="2:5" ht="12.75" customHeight="1">
      <c r="B763" s="11"/>
      <c r="C763" s="12"/>
      <c r="D763" s="13"/>
      <c r="E763" s="12"/>
    </row>
    <row r="764" spans="2:5" ht="12.75" customHeight="1">
      <c r="B764" s="11"/>
      <c r="C764" s="12"/>
      <c r="D764" s="13"/>
      <c r="E764" s="12"/>
    </row>
    <row r="765" spans="2:5" ht="12.75" customHeight="1">
      <c r="B765" s="11"/>
      <c r="C765" s="12"/>
      <c r="D765" s="13"/>
      <c r="E765" s="12"/>
    </row>
    <row r="766" spans="2:5" ht="12.75" customHeight="1">
      <c r="B766" s="11"/>
      <c r="C766" s="12"/>
      <c r="D766" s="13"/>
      <c r="E766" s="12"/>
    </row>
    <row r="767" spans="2:5" ht="12.75" customHeight="1">
      <c r="B767" s="11"/>
      <c r="C767" s="12"/>
      <c r="D767" s="13"/>
      <c r="E767" s="12"/>
    </row>
    <row r="768" spans="2:5" ht="12.75" customHeight="1">
      <c r="B768" s="11"/>
      <c r="C768" s="12"/>
      <c r="D768" s="13"/>
      <c r="E768" s="12"/>
    </row>
    <row r="769" spans="2:5" ht="12.75" customHeight="1">
      <c r="B769" s="11"/>
      <c r="C769" s="12"/>
      <c r="D769" s="13"/>
      <c r="E769" s="12"/>
    </row>
    <row r="770" spans="2:5" ht="12.75" customHeight="1">
      <c r="B770" s="11"/>
      <c r="C770" s="12"/>
      <c r="D770" s="13"/>
      <c r="E770" s="12"/>
    </row>
    <row r="771" spans="2:5" ht="12.75" customHeight="1">
      <c r="B771" s="11"/>
      <c r="C771" s="12"/>
      <c r="D771" s="13"/>
      <c r="E771" s="12"/>
    </row>
    <row r="772" spans="2:5" ht="12.75" customHeight="1">
      <c r="B772" s="11"/>
      <c r="C772" s="12"/>
      <c r="D772" s="13"/>
      <c r="E772" s="12"/>
    </row>
    <row r="773" spans="2:5" ht="12.75" customHeight="1">
      <c r="B773" s="11"/>
      <c r="C773" s="12"/>
      <c r="D773" s="13"/>
      <c r="E773" s="12"/>
    </row>
    <row r="774" spans="2:5" ht="12.75" customHeight="1">
      <c r="B774" s="11"/>
      <c r="C774" s="12"/>
      <c r="D774" s="13"/>
      <c r="E774" s="12"/>
    </row>
    <row r="775" spans="2:5" ht="12.75" customHeight="1">
      <c r="B775" s="11"/>
      <c r="C775" s="12"/>
      <c r="D775" s="13"/>
      <c r="E775" s="12"/>
    </row>
    <row r="776" spans="2:5" ht="12.75" customHeight="1">
      <c r="B776" s="11"/>
      <c r="C776" s="12"/>
      <c r="D776" s="13"/>
      <c r="E776" s="12"/>
    </row>
    <row r="777" spans="2:5" ht="12.75" customHeight="1">
      <c r="B777" s="11"/>
      <c r="C777" s="12"/>
      <c r="D777" s="13"/>
      <c r="E777" s="12"/>
    </row>
    <row r="778" spans="2:5" ht="12.75" customHeight="1">
      <c r="B778" s="11"/>
      <c r="C778" s="12"/>
      <c r="D778" s="13"/>
      <c r="E778" s="12"/>
    </row>
    <row r="779" spans="2:5" ht="12.75" customHeight="1">
      <c r="B779" s="11"/>
      <c r="C779" s="12"/>
      <c r="D779" s="13"/>
      <c r="E779" s="12"/>
    </row>
    <row r="780" spans="2:5" ht="12.75" customHeight="1">
      <c r="B780" s="11"/>
      <c r="C780" s="12"/>
      <c r="D780" s="13"/>
      <c r="E780" s="12"/>
    </row>
    <row r="781" spans="2:5" ht="12.75" customHeight="1">
      <c r="B781" s="11"/>
      <c r="C781" s="12"/>
      <c r="D781" s="13"/>
      <c r="E781" s="12"/>
    </row>
    <row r="782" spans="2:5" ht="12.75" customHeight="1">
      <c r="B782" s="11"/>
      <c r="C782" s="12"/>
      <c r="D782" s="13"/>
      <c r="E782" s="12"/>
    </row>
    <row r="783" spans="2:5" ht="12.75" customHeight="1">
      <c r="B783" s="11"/>
      <c r="C783" s="12"/>
      <c r="D783" s="13"/>
      <c r="E783" s="12"/>
    </row>
    <row r="784" spans="2:5" ht="12.75" customHeight="1">
      <c r="B784" s="11"/>
      <c r="C784" s="12"/>
      <c r="D784" s="13"/>
      <c r="E784" s="12"/>
    </row>
    <row r="785" spans="2:5" ht="12.75" customHeight="1">
      <c r="B785" s="11"/>
      <c r="C785" s="12"/>
      <c r="D785" s="13"/>
      <c r="E785" s="12"/>
    </row>
    <row r="786" spans="2:5" ht="12.75" customHeight="1">
      <c r="B786" s="11"/>
      <c r="C786" s="12"/>
      <c r="D786" s="13"/>
      <c r="E786" s="12"/>
    </row>
    <row r="787" spans="2:5" ht="12.75" customHeight="1">
      <c r="B787" s="11"/>
      <c r="C787" s="12"/>
      <c r="D787" s="13"/>
      <c r="E787" s="12"/>
    </row>
    <row r="788" spans="2:5" ht="12.75" customHeight="1">
      <c r="B788" s="11"/>
      <c r="C788" s="12"/>
      <c r="D788" s="13"/>
      <c r="E788" s="12"/>
    </row>
    <row r="789" spans="2:5" ht="12.75" customHeight="1">
      <c r="B789" s="11"/>
      <c r="C789" s="12"/>
      <c r="D789" s="13"/>
      <c r="E789" s="12"/>
    </row>
    <row r="790" spans="2:5" ht="12.75" customHeight="1">
      <c r="B790" s="11"/>
      <c r="C790" s="12"/>
      <c r="D790" s="13"/>
      <c r="E790" s="12"/>
    </row>
    <row r="791" spans="2:5" ht="12.75" customHeight="1">
      <c r="B791" s="11"/>
      <c r="C791" s="12"/>
      <c r="D791" s="13"/>
      <c r="E791" s="12"/>
    </row>
    <row r="792" spans="2:5" ht="12.75" customHeight="1">
      <c r="B792" s="11"/>
      <c r="C792" s="12"/>
      <c r="D792" s="13"/>
      <c r="E792" s="12"/>
    </row>
    <row r="793" spans="2:5" ht="12.75" customHeight="1">
      <c r="B793" s="11"/>
      <c r="C793" s="12"/>
      <c r="D793" s="13"/>
      <c r="E793" s="12"/>
    </row>
    <row r="794" spans="2:5" ht="12.75" customHeight="1">
      <c r="B794" s="11"/>
      <c r="C794" s="12"/>
      <c r="D794" s="13"/>
      <c r="E794" s="12"/>
    </row>
    <row r="795" spans="2:5" ht="12.75" customHeight="1">
      <c r="B795" s="11"/>
      <c r="C795" s="12"/>
      <c r="D795" s="13"/>
      <c r="E795" s="12"/>
    </row>
    <row r="796" spans="2:5" ht="12.75" customHeight="1">
      <c r="B796" s="11"/>
      <c r="C796" s="12"/>
      <c r="D796" s="13"/>
      <c r="E796" s="12"/>
    </row>
    <row r="797" spans="2:5" ht="12.75" customHeight="1">
      <c r="B797" s="11"/>
      <c r="C797" s="12"/>
      <c r="D797" s="13"/>
      <c r="E797" s="12"/>
    </row>
    <row r="798" spans="2:5" ht="12.75" customHeight="1">
      <c r="B798" s="11"/>
      <c r="C798" s="12"/>
      <c r="D798" s="13"/>
      <c r="E798" s="12"/>
    </row>
    <row r="799" spans="2:5" ht="12.75" customHeight="1">
      <c r="B799" s="11"/>
      <c r="C799" s="12"/>
      <c r="D799" s="13"/>
      <c r="E799" s="12"/>
    </row>
    <row r="800" spans="2:5" ht="12.75" customHeight="1">
      <c r="B800" s="11"/>
      <c r="C800" s="12"/>
      <c r="D800" s="13"/>
      <c r="E800" s="12"/>
    </row>
    <row r="801" spans="2:5" ht="12.75" customHeight="1">
      <c r="B801" s="11"/>
      <c r="C801" s="12"/>
      <c r="D801" s="13"/>
      <c r="E801" s="12"/>
    </row>
    <row r="802" spans="2:5" ht="12.75" customHeight="1">
      <c r="B802" s="11"/>
      <c r="C802" s="12"/>
      <c r="D802" s="13"/>
      <c r="E802" s="12"/>
    </row>
    <row r="803" spans="2:5" ht="12.75" customHeight="1">
      <c r="B803" s="11"/>
      <c r="C803" s="12"/>
      <c r="D803" s="13"/>
      <c r="E803" s="12"/>
    </row>
    <row r="804" spans="2:5" ht="12.75" customHeight="1">
      <c r="B804" s="11"/>
      <c r="C804" s="12"/>
      <c r="D804" s="13"/>
      <c r="E804" s="12"/>
    </row>
    <row r="805" spans="2:5" ht="12.75" customHeight="1">
      <c r="B805" s="11"/>
      <c r="C805" s="12"/>
      <c r="D805" s="13"/>
      <c r="E805" s="12"/>
    </row>
    <row r="806" spans="2:5" ht="12.75" customHeight="1">
      <c r="B806" s="11"/>
      <c r="C806" s="12"/>
      <c r="D806" s="13"/>
      <c r="E806" s="12"/>
    </row>
    <row r="807" spans="2:5" ht="12.75" customHeight="1">
      <c r="B807" s="11"/>
      <c r="C807" s="12"/>
      <c r="D807" s="13"/>
      <c r="E807" s="12"/>
    </row>
    <row r="808" spans="2:5" ht="12.75" customHeight="1">
      <c r="B808" s="11"/>
      <c r="C808" s="12"/>
      <c r="D808" s="13"/>
      <c r="E808" s="12"/>
    </row>
    <row r="809" spans="2:5" ht="12.75" customHeight="1">
      <c r="B809" s="11"/>
      <c r="C809" s="12"/>
      <c r="D809" s="13"/>
      <c r="E809" s="12"/>
    </row>
    <row r="810" spans="2:5" ht="12.75" customHeight="1">
      <c r="B810" s="11"/>
      <c r="C810" s="12"/>
      <c r="D810" s="13"/>
      <c r="E810" s="12"/>
    </row>
    <row r="811" spans="2:5" ht="12.75" customHeight="1">
      <c r="B811" s="11"/>
      <c r="C811" s="12"/>
      <c r="D811" s="13"/>
      <c r="E811" s="12"/>
    </row>
    <row r="812" spans="2:5" ht="12.75" customHeight="1">
      <c r="B812" s="11"/>
      <c r="C812" s="12"/>
      <c r="D812" s="13"/>
      <c r="E812" s="12"/>
    </row>
    <row r="813" spans="2:5" ht="12.75" customHeight="1">
      <c r="B813" s="11"/>
      <c r="C813" s="12"/>
      <c r="D813" s="13"/>
      <c r="E813" s="12"/>
    </row>
    <row r="814" spans="2:5" ht="12.75" customHeight="1">
      <c r="B814" s="11"/>
      <c r="C814" s="12"/>
      <c r="D814" s="13"/>
      <c r="E814" s="12"/>
    </row>
    <row r="815" spans="2:5" ht="12.75" customHeight="1">
      <c r="B815" s="11"/>
      <c r="C815" s="12"/>
      <c r="D815" s="13"/>
      <c r="E815" s="12"/>
    </row>
    <row r="816" spans="2:5" ht="12.75" customHeight="1">
      <c r="B816" s="11"/>
      <c r="C816" s="12"/>
      <c r="D816" s="13"/>
      <c r="E816" s="12"/>
    </row>
    <row r="817" spans="2:5" ht="12.75" customHeight="1">
      <c r="B817" s="11"/>
      <c r="C817" s="12"/>
      <c r="D817" s="13"/>
      <c r="E817" s="12"/>
    </row>
    <row r="818" spans="2:5" ht="12.75" customHeight="1">
      <c r="B818" s="11"/>
      <c r="C818" s="12"/>
      <c r="D818" s="13"/>
      <c r="E818" s="12"/>
    </row>
    <row r="819" spans="2:5" ht="12.75" customHeight="1">
      <c r="B819" s="11"/>
      <c r="C819" s="12"/>
      <c r="D819" s="13"/>
      <c r="E819" s="12"/>
    </row>
    <row r="820" spans="2:5" ht="12.75" customHeight="1">
      <c r="B820" s="11"/>
      <c r="C820" s="12"/>
      <c r="D820" s="13"/>
      <c r="E820" s="12"/>
    </row>
    <row r="821" spans="2:5" ht="12.75" customHeight="1">
      <c r="B821" s="11"/>
      <c r="C821" s="12"/>
      <c r="D821" s="13"/>
      <c r="E821" s="12"/>
    </row>
    <row r="822" spans="2:5" ht="12.75" customHeight="1">
      <c r="B822" s="11"/>
      <c r="C822" s="12"/>
      <c r="D822" s="13"/>
      <c r="E822" s="12"/>
    </row>
    <row r="823" spans="2:5" ht="12.75" customHeight="1">
      <c r="B823" s="11"/>
      <c r="C823" s="12"/>
      <c r="D823" s="13"/>
      <c r="E823" s="12"/>
    </row>
    <row r="824" spans="2:5" ht="12.75" customHeight="1">
      <c r="B824" s="11"/>
      <c r="C824" s="12"/>
      <c r="D824" s="13"/>
      <c r="E824" s="12"/>
    </row>
    <row r="825" spans="2:5" ht="12.75" customHeight="1">
      <c r="B825" s="11"/>
      <c r="C825" s="12"/>
      <c r="D825" s="13"/>
      <c r="E825" s="12"/>
    </row>
    <row r="826" spans="2:5" ht="12.75" customHeight="1">
      <c r="B826" s="11"/>
      <c r="C826" s="12"/>
      <c r="D826" s="13"/>
      <c r="E826" s="12"/>
    </row>
    <row r="827" spans="2:5" ht="12.75" customHeight="1">
      <c r="B827" s="11"/>
      <c r="C827" s="12"/>
      <c r="D827" s="13"/>
      <c r="E827" s="12"/>
    </row>
    <row r="828" spans="2:5" ht="12.75" customHeight="1">
      <c r="B828" s="11"/>
      <c r="C828" s="12"/>
      <c r="D828" s="13"/>
      <c r="E828" s="12"/>
    </row>
    <row r="829" spans="2:5" ht="12.75" customHeight="1">
      <c r="B829" s="11"/>
      <c r="C829" s="12"/>
      <c r="D829" s="13"/>
      <c r="E829" s="12"/>
    </row>
    <row r="830" spans="2:5" ht="12.75" customHeight="1">
      <c r="B830" s="11"/>
      <c r="C830" s="12"/>
      <c r="D830" s="13"/>
      <c r="E830" s="12"/>
    </row>
    <row r="831" spans="2:5" ht="12.75" customHeight="1">
      <c r="B831" s="11"/>
      <c r="C831" s="12"/>
      <c r="D831" s="13"/>
      <c r="E831" s="12"/>
    </row>
    <row r="832" spans="2:5" ht="12.75" customHeight="1">
      <c r="B832" s="11"/>
      <c r="C832" s="12"/>
      <c r="D832" s="13"/>
      <c r="E832" s="12"/>
    </row>
    <row r="833" spans="2:5" ht="12.75" customHeight="1">
      <c r="B833" s="11"/>
      <c r="C833" s="12"/>
      <c r="D833" s="13"/>
      <c r="E833" s="12"/>
    </row>
    <row r="834" spans="2:5" ht="12.75" customHeight="1">
      <c r="B834" s="11"/>
      <c r="C834" s="12"/>
      <c r="D834" s="13"/>
      <c r="E834" s="12"/>
    </row>
    <row r="835" spans="2:5" ht="12.75" customHeight="1">
      <c r="B835" s="11"/>
      <c r="C835" s="12"/>
      <c r="D835" s="13"/>
      <c r="E835" s="12"/>
    </row>
    <row r="836" spans="2:5" ht="12.75" customHeight="1">
      <c r="B836" s="11"/>
      <c r="C836" s="12"/>
      <c r="D836" s="13"/>
      <c r="E836" s="12"/>
    </row>
    <row r="837" spans="2:5" ht="12.75" customHeight="1">
      <c r="B837" s="11"/>
      <c r="C837" s="12"/>
      <c r="D837" s="13"/>
      <c r="E837" s="12"/>
    </row>
    <row r="838" spans="2:5" ht="12.75" customHeight="1">
      <c r="B838" s="11"/>
      <c r="C838" s="12"/>
      <c r="D838" s="13"/>
      <c r="E838" s="12"/>
    </row>
    <row r="839" spans="2:5" ht="12.75" customHeight="1">
      <c r="B839" s="11"/>
      <c r="C839" s="12"/>
      <c r="D839" s="13"/>
      <c r="E839" s="12"/>
    </row>
    <row r="840" spans="2:5" ht="12.75" customHeight="1">
      <c r="B840" s="11"/>
      <c r="C840" s="12"/>
      <c r="D840" s="13"/>
      <c r="E840" s="12"/>
    </row>
    <row r="841" spans="2:5" ht="12.75" customHeight="1">
      <c r="B841" s="11"/>
      <c r="C841" s="12"/>
      <c r="D841" s="13"/>
      <c r="E841" s="12"/>
    </row>
    <row r="842" spans="2:5" ht="12.75" customHeight="1">
      <c r="B842" s="11"/>
      <c r="C842" s="12"/>
      <c r="D842" s="13"/>
      <c r="E842" s="12"/>
    </row>
    <row r="843" spans="2:5" ht="12.75" customHeight="1">
      <c r="B843" s="11"/>
      <c r="C843" s="12"/>
      <c r="D843" s="13"/>
      <c r="E843" s="12"/>
    </row>
    <row r="844" spans="2:5" ht="12.75" customHeight="1">
      <c r="B844" s="11"/>
      <c r="C844" s="12"/>
      <c r="D844" s="13"/>
      <c r="E844" s="12"/>
    </row>
    <row r="845" spans="2:5" ht="12.75" customHeight="1">
      <c r="B845" s="11"/>
      <c r="C845" s="12"/>
      <c r="D845" s="13"/>
      <c r="E845" s="12"/>
    </row>
    <row r="846" spans="2:5" ht="12.75" customHeight="1">
      <c r="B846" s="11"/>
      <c r="C846" s="12"/>
      <c r="D846" s="13"/>
      <c r="E846" s="12"/>
    </row>
    <row r="847" spans="2:5" ht="12.75" customHeight="1">
      <c r="B847" s="11"/>
      <c r="C847" s="12"/>
      <c r="D847" s="13"/>
      <c r="E847" s="12"/>
    </row>
    <row r="848" spans="2:5" ht="12.75" customHeight="1">
      <c r="B848" s="11"/>
      <c r="C848" s="12"/>
      <c r="D848" s="13"/>
      <c r="E848" s="12"/>
    </row>
    <row r="849" spans="2:5" ht="12.75" customHeight="1">
      <c r="B849" s="11"/>
      <c r="C849" s="12"/>
      <c r="D849" s="13"/>
      <c r="E849" s="12"/>
    </row>
    <row r="850" spans="2:5" ht="12.75" customHeight="1">
      <c r="B850" s="11"/>
      <c r="C850" s="12"/>
      <c r="D850" s="13"/>
      <c r="E850" s="12"/>
    </row>
    <row r="851" spans="2:5" ht="12.75" customHeight="1">
      <c r="B851" s="11"/>
      <c r="C851" s="12"/>
      <c r="D851" s="13"/>
      <c r="E851" s="12"/>
    </row>
    <row r="852" spans="2:5" ht="12.75" customHeight="1">
      <c r="B852" s="11"/>
      <c r="C852" s="12"/>
      <c r="D852" s="13"/>
      <c r="E852" s="12"/>
    </row>
    <row r="853" spans="2:5" ht="12.75" customHeight="1">
      <c r="B853" s="11"/>
      <c r="C853" s="12"/>
      <c r="D853" s="13"/>
      <c r="E853" s="12"/>
    </row>
    <row r="854" spans="2:5" ht="12.75" customHeight="1">
      <c r="B854" s="11"/>
      <c r="C854" s="12"/>
      <c r="D854" s="13"/>
      <c r="E854" s="12"/>
    </row>
    <row r="855" spans="2:5" ht="12.75" customHeight="1">
      <c r="B855" s="11"/>
      <c r="C855" s="12"/>
      <c r="D855" s="13"/>
      <c r="E855" s="12"/>
    </row>
    <row r="856" spans="2:5" ht="12.75" customHeight="1">
      <c r="B856" s="11"/>
      <c r="C856" s="12"/>
      <c r="D856" s="13"/>
      <c r="E856" s="12"/>
    </row>
    <row r="857" spans="2:5" ht="12.75" customHeight="1">
      <c r="B857" s="11"/>
      <c r="C857" s="12"/>
      <c r="D857" s="13"/>
      <c r="E857" s="12"/>
    </row>
    <row r="858" spans="2:5" ht="12.75" customHeight="1">
      <c r="B858" s="11"/>
      <c r="C858" s="12"/>
      <c r="D858" s="13"/>
      <c r="E858" s="12"/>
    </row>
    <row r="859" spans="2:5" ht="12.75" customHeight="1">
      <c r="B859" s="11"/>
      <c r="C859" s="12"/>
      <c r="D859" s="13"/>
      <c r="E859" s="12"/>
    </row>
    <row r="860" spans="2:5" ht="12.75" customHeight="1">
      <c r="B860" s="11"/>
      <c r="C860" s="12"/>
      <c r="D860" s="13"/>
      <c r="E860" s="12"/>
    </row>
    <row r="861" spans="2:5" ht="12.75" customHeight="1">
      <c r="B861" s="11"/>
      <c r="C861" s="12"/>
      <c r="D861" s="13"/>
      <c r="E861" s="12"/>
    </row>
    <row r="862" spans="2:5" ht="12.75" customHeight="1">
      <c r="B862" s="11"/>
      <c r="C862" s="12"/>
      <c r="D862" s="13"/>
      <c r="E862" s="12"/>
    </row>
    <row r="863" spans="2:5" ht="12.75" customHeight="1">
      <c r="B863" s="11"/>
      <c r="C863" s="12"/>
      <c r="D863" s="13"/>
      <c r="E863" s="12"/>
    </row>
    <row r="864" spans="2:5" ht="12.75" customHeight="1">
      <c r="B864" s="11"/>
      <c r="C864" s="12"/>
      <c r="D864" s="13"/>
      <c r="E864" s="12"/>
    </row>
    <row r="865" spans="2:5" ht="12.75" customHeight="1">
      <c r="B865" s="11"/>
      <c r="C865" s="12"/>
      <c r="D865" s="13"/>
      <c r="E865" s="12"/>
    </row>
    <row r="866" spans="2:5" ht="12.75" customHeight="1">
      <c r="B866" s="11"/>
      <c r="C866" s="12"/>
      <c r="D866" s="13"/>
      <c r="E866" s="12"/>
    </row>
    <row r="867" spans="2:5" ht="12.75" customHeight="1">
      <c r="B867" s="11"/>
      <c r="C867" s="12"/>
      <c r="D867" s="13"/>
      <c r="E867" s="12"/>
    </row>
    <row r="868" spans="2:5" ht="12.75" customHeight="1">
      <c r="B868" s="11"/>
      <c r="C868" s="12"/>
      <c r="D868" s="13"/>
      <c r="E868" s="12"/>
    </row>
    <row r="869" spans="2:5" ht="12.75" customHeight="1">
      <c r="B869" s="11"/>
      <c r="C869" s="12"/>
      <c r="D869" s="13"/>
      <c r="E869" s="12"/>
    </row>
    <row r="870" spans="2:5" ht="12.75" customHeight="1">
      <c r="B870" s="11"/>
      <c r="C870" s="12"/>
      <c r="D870" s="13"/>
      <c r="E870" s="12"/>
    </row>
    <row r="871" spans="2:5" ht="12.75" customHeight="1">
      <c r="B871" s="11"/>
      <c r="C871" s="12"/>
      <c r="D871" s="13"/>
      <c r="E871" s="12"/>
    </row>
    <row r="872" spans="2:5" ht="12.75" customHeight="1">
      <c r="B872" s="11"/>
      <c r="C872" s="12"/>
      <c r="D872" s="13"/>
      <c r="E872" s="12"/>
    </row>
    <row r="873" spans="2:5" ht="12.75" customHeight="1">
      <c r="B873" s="11"/>
      <c r="C873" s="12"/>
      <c r="D873" s="13"/>
      <c r="E873" s="12"/>
    </row>
    <row r="874" spans="2:5" ht="12.75" customHeight="1">
      <c r="B874" s="11"/>
      <c r="C874" s="12"/>
      <c r="D874" s="13"/>
      <c r="E874" s="12"/>
    </row>
    <row r="875" spans="2:5" ht="12.75" customHeight="1">
      <c r="B875" s="11"/>
      <c r="C875" s="12"/>
      <c r="D875" s="13"/>
      <c r="E875" s="12"/>
    </row>
    <row r="876" spans="2:5" ht="12.75" customHeight="1">
      <c r="B876" s="11"/>
      <c r="C876" s="12"/>
      <c r="D876" s="13"/>
      <c r="E876" s="12"/>
    </row>
    <row r="877" spans="2:5" ht="12.75" customHeight="1">
      <c r="B877" s="11"/>
      <c r="C877" s="12"/>
      <c r="D877" s="13"/>
      <c r="E877" s="12"/>
    </row>
    <row r="878" spans="2:5" ht="12.75" customHeight="1">
      <c r="B878" s="11"/>
      <c r="C878" s="12"/>
      <c r="D878" s="13"/>
      <c r="E878" s="12"/>
    </row>
    <row r="879" spans="2:5" ht="12.75" customHeight="1">
      <c r="B879" s="11"/>
      <c r="C879" s="12"/>
      <c r="D879" s="13"/>
      <c r="E879" s="12"/>
    </row>
    <row r="880" spans="2:5" ht="12.75" customHeight="1">
      <c r="B880" s="11"/>
      <c r="C880" s="12"/>
      <c r="D880" s="13"/>
      <c r="E880" s="12"/>
    </row>
    <row r="881" spans="2:5" ht="12.75" customHeight="1">
      <c r="B881" s="11"/>
      <c r="C881" s="12"/>
      <c r="D881" s="13"/>
      <c r="E881" s="12"/>
    </row>
    <row r="882" spans="2:5" ht="12.75" customHeight="1">
      <c r="B882" s="11"/>
      <c r="C882" s="12"/>
      <c r="D882" s="13"/>
      <c r="E882" s="12"/>
    </row>
    <row r="883" spans="2:5" ht="12.75" customHeight="1">
      <c r="B883" s="11"/>
      <c r="C883" s="12"/>
      <c r="D883" s="13"/>
      <c r="E883" s="12"/>
    </row>
    <row r="884" spans="2:5" ht="12.75" customHeight="1">
      <c r="B884" s="11"/>
      <c r="C884" s="12"/>
      <c r="D884" s="13"/>
      <c r="E884" s="12"/>
    </row>
    <row r="885" spans="2:5" ht="12.75" customHeight="1">
      <c r="B885" s="11"/>
      <c r="C885" s="12"/>
      <c r="D885" s="13"/>
      <c r="E885" s="12"/>
    </row>
    <row r="886" spans="2:5" ht="12.75" customHeight="1">
      <c r="B886" s="11"/>
      <c r="C886" s="12"/>
      <c r="D886" s="13"/>
      <c r="E886" s="12"/>
    </row>
    <row r="887" spans="2:5" ht="12.75" customHeight="1">
      <c r="B887" s="11"/>
      <c r="C887" s="12"/>
      <c r="D887" s="13"/>
      <c r="E887" s="12"/>
    </row>
    <row r="888" spans="2:5" ht="12.75" customHeight="1">
      <c r="B888" s="11"/>
      <c r="C888" s="12"/>
      <c r="D888" s="13"/>
      <c r="E888" s="12"/>
    </row>
    <row r="889" spans="2:5" ht="12.75" customHeight="1">
      <c r="B889" s="11"/>
      <c r="C889" s="12"/>
      <c r="D889" s="13"/>
      <c r="E889" s="12"/>
    </row>
    <row r="890" spans="2:5" ht="12.75" customHeight="1">
      <c r="B890" s="11"/>
      <c r="C890" s="12"/>
      <c r="D890" s="13"/>
      <c r="E890" s="12"/>
    </row>
    <row r="891" spans="2:5" ht="12.75" customHeight="1">
      <c r="B891" s="11"/>
      <c r="C891" s="12"/>
      <c r="D891" s="13"/>
      <c r="E891" s="12"/>
    </row>
    <row r="892" spans="2:5" ht="12.75" customHeight="1">
      <c r="B892" s="11"/>
      <c r="C892" s="12"/>
      <c r="D892" s="13"/>
      <c r="E892" s="12"/>
    </row>
    <row r="893" spans="2:5" ht="12.75" customHeight="1">
      <c r="B893" s="11"/>
      <c r="C893" s="12"/>
      <c r="D893" s="13"/>
      <c r="E893" s="12"/>
    </row>
    <row r="894" spans="2:5" ht="12.75" customHeight="1">
      <c r="B894" s="11"/>
      <c r="C894" s="12"/>
      <c r="D894" s="13"/>
      <c r="E894" s="12"/>
    </row>
    <row r="895" spans="2:5" ht="12.75" customHeight="1">
      <c r="B895" s="11"/>
      <c r="C895" s="12"/>
      <c r="D895" s="13"/>
      <c r="E895" s="12"/>
    </row>
    <row r="896" spans="2:5" ht="12.75" customHeight="1">
      <c r="B896" s="11"/>
      <c r="C896" s="12"/>
      <c r="D896" s="13"/>
      <c r="E896" s="12"/>
    </row>
    <row r="897" spans="2:5" ht="12.75" customHeight="1">
      <c r="B897" s="11"/>
      <c r="C897" s="12"/>
      <c r="D897" s="13"/>
      <c r="E897" s="12"/>
    </row>
    <row r="898" spans="2:5" ht="12.75" customHeight="1">
      <c r="B898" s="11"/>
      <c r="C898" s="12"/>
      <c r="D898" s="13"/>
      <c r="E898" s="12"/>
    </row>
    <row r="899" spans="2:5" ht="12.75" customHeight="1">
      <c r="B899" s="11"/>
      <c r="C899" s="12"/>
      <c r="D899" s="13"/>
      <c r="E899" s="12"/>
    </row>
    <row r="900" spans="2:5" ht="12.75" customHeight="1">
      <c r="B900" s="11"/>
      <c r="C900" s="12"/>
      <c r="D900" s="13"/>
      <c r="E900" s="12"/>
    </row>
    <row r="901" spans="2:5" ht="12.75" customHeight="1">
      <c r="B901" s="11"/>
      <c r="C901" s="12"/>
      <c r="D901" s="13"/>
      <c r="E901" s="12"/>
    </row>
    <row r="902" spans="2:5" ht="12.75" customHeight="1">
      <c r="B902" s="11"/>
      <c r="C902" s="12"/>
      <c r="D902" s="13"/>
      <c r="E902" s="12"/>
    </row>
    <row r="903" spans="2:5" ht="12.75" customHeight="1">
      <c r="B903" s="11"/>
      <c r="C903" s="12"/>
      <c r="D903" s="13"/>
      <c r="E903" s="12"/>
    </row>
    <row r="904" spans="2:5" ht="12.75" customHeight="1">
      <c r="B904" s="11"/>
      <c r="C904" s="12"/>
      <c r="D904" s="13"/>
      <c r="E904" s="12"/>
    </row>
    <row r="905" spans="2:5" ht="12.75" customHeight="1">
      <c r="B905" s="11"/>
      <c r="C905" s="12"/>
      <c r="D905" s="13"/>
      <c r="E905" s="12"/>
    </row>
    <row r="906" spans="2:5" ht="12.75" customHeight="1">
      <c r="B906" s="11"/>
      <c r="C906" s="12"/>
      <c r="D906" s="13"/>
      <c r="E906" s="12"/>
    </row>
    <row r="907" spans="2:5" ht="12.75" customHeight="1">
      <c r="B907" s="11"/>
      <c r="C907" s="12"/>
      <c r="D907" s="13"/>
      <c r="E907" s="12"/>
    </row>
    <row r="908" spans="2:5" ht="12.75" customHeight="1">
      <c r="B908" s="11"/>
      <c r="C908" s="12"/>
      <c r="D908" s="13"/>
      <c r="E908" s="12"/>
    </row>
    <row r="909" spans="2:5" ht="12.75" customHeight="1">
      <c r="B909" s="11"/>
      <c r="C909" s="12"/>
      <c r="D909" s="13"/>
      <c r="E909" s="12"/>
    </row>
    <row r="910" spans="2:5" ht="12.75" customHeight="1">
      <c r="B910" s="11"/>
      <c r="C910" s="12"/>
      <c r="D910" s="13"/>
      <c r="E910" s="12"/>
    </row>
    <row r="911" spans="2:5" ht="12.75" customHeight="1">
      <c r="B911" s="11"/>
      <c r="C911" s="12"/>
      <c r="D911" s="13"/>
      <c r="E911" s="12"/>
    </row>
    <row r="912" spans="2:5" ht="12.75" customHeight="1">
      <c r="B912" s="11"/>
      <c r="C912" s="12"/>
      <c r="D912" s="13"/>
      <c r="E912" s="12"/>
    </row>
    <row r="913" spans="2:5" ht="12.75" customHeight="1">
      <c r="B913" s="11"/>
      <c r="C913" s="12"/>
      <c r="D913" s="13"/>
      <c r="E913" s="12"/>
    </row>
    <row r="914" spans="2:5" ht="12.75" customHeight="1">
      <c r="B914" s="11"/>
      <c r="C914" s="12"/>
      <c r="D914" s="13"/>
      <c r="E914" s="12"/>
    </row>
    <row r="915" spans="2:5" ht="12.75" customHeight="1">
      <c r="B915" s="11"/>
      <c r="C915" s="12"/>
      <c r="D915" s="13"/>
      <c r="E915" s="12"/>
    </row>
    <row r="916" spans="2:5" ht="12.75" customHeight="1">
      <c r="B916" s="11"/>
      <c r="C916" s="12"/>
      <c r="D916" s="13"/>
      <c r="E916" s="12"/>
    </row>
    <row r="917" spans="2:5" ht="12.75" customHeight="1">
      <c r="B917" s="11"/>
      <c r="C917" s="12"/>
      <c r="D917" s="13"/>
      <c r="E917" s="12"/>
    </row>
    <row r="918" spans="2:5" ht="12.75" customHeight="1">
      <c r="B918" s="11"/>
      <c r="C918" s="12"/>
      <c r="D918" s="13"/>
      <c r="E918" s="12"/>
    </row>
    <row r="919" spans="2:5" ht="12.75" customHeight="1">
      <c r="B919" s="11"/>
      <c r="C919" s="12"/>
      <c r="D919" s="13"/>
      <c r="E919" s="12"/>
    </row>
    <row r="920" spans="2:5" ht="12.75" customHeight="1">
      <c r="B920" s="11"/>
      <c r="C920" s="12"/>
      <c r="D920" s="13"/>
      <c r="E920" s="12"/>
    </row>
    <row r="921" spans="2:5" ht="12.75" customHeight="1">
      <c r="B921" s="11"/>
      <c r="C921" s="12"/>
      <c r="D921" s="13"/>
      <c r="E921" s="12"/>
    </row>
    <row r="922" spans="2:5" ht="12.75" customHeight="1">
      <c r="B922" s="11"/>
      <c r="C922" s="12"/>
      <c r="D922" s="13"/>
      <c r="E922" s="12"/>
    </row>
    <row r="923" spans="2:5" ht="12.75" customHeight="1">
      <c r="B923" s="11"/>
      <c r="C923" s="12"/>
      <c r="D923" s="13"/>
      <c r="E923" s="12"/>
    </row>
    <row r="924" spans="2:5" ht="12.75" customHeight="1">
      <c r="B924" s="11"/>
      <c r="C924" s="12"/>
      <c r="D924" s="13"/>
      <c r="E924" s="12"/>
    </row>
    <row r="925" spans="2:5" ht="12.75" customHeight="1">
      <c r="B925" s="11"/>
      <c r="C925" s="12"/>
      <c r="D925" s="13"/>
      <c r="E925" s="12"/>
    </row>
    <row r="926" spans="2:5" ht="12.75" customHeight="1">
      <c r="B926" s="11"/>
      <c r="C926" s="12"/>
      <c r="D926" s="13"/>
      <c r="E926" s="12"/>
    </row>
    <row r="927" spans="2:5" ht="12.75" customHeight="1">
      <c r="B927" s="11"/>
      <c r="C927" s="12"/>
      <c r="D927" s="13"/>
      <c r="E927" s="12"/>
    </row>
    <row r="928" spans="2:5" ht="12.75" customHeight="1">
      <c r="B928" s="11"/>
      <c r="C928" s="12"/>
      <c r="D928" s="13"/>
      <c r="E928" s="12"/>
    </row>
    <row r="929" spans="2:5" ht="12.75" customHeight="1">
      <c r="B929" s="11"/>
      <c r="C929" s="12"/>
      <c r="D929" s="13"/>
      <c r="E929" s="12"/>
    </row>
    <row r="930" spans="2:5" ht="12.75" customHeight="1">
      <c r="B930" s="11"/>
      <c r="C930" s="12"/>
      <c r="D930" s="13"/>
      <c r="E930" s="12"/>
    </row>
    <row r="931" spans="2:5" ht="12.75" customHeight="1">
      <c r="B931" s="11"/>
      <c r="C931" s="12"/>
      <c r="D931" s="13"/>
      <c r="E931" s="12"/>
    </row>
    <row r="932" spans="2:5" ht="12.75" customHeight="1">
      <c r="B932" s="11"/>
      <c r="C932" s="12"/>
      <c r="D932" s="13"/>
      <c r="E932" s="12"/>
    </row>
    <row r="933" spans="2:5" ht="12.75" customHeight="1">
      <c r="B933" s="11"/>
      <c r="C933" s="12"/>
      <c r="D933" s="13"/>
      <c r="E933" s="12"/>
    </row>
    <row r="934" spans="2:5" ht="12.75" customHeight="1">
      <c r="B934" s="11"/>
      <c r="C934" s="12"/>
      <c r="D934" s="13"/>
      <c r="E934" s="12"/>
    </row>
    <row r="935" spans="2:5" ht="12.75" customHeight="1">
      <c r="B935" s="11"/>
      <c r="C935" s="12"/>
      <c r="D935" s="13"/>
      <c r="E935" s="12"/>
    </row>
    <row r="936" spans="2:5" ht="12.75" customHeight="1">
      <c r="B936" s="11"/>
      <c r="C936" s="12"/>
      <c r="D936" s="13"/>
      <c r="E936" s="12"/>
    </row>
    <row r="937" spans="2:5" ht="12.75" customHeight="1">
      <c r="B937" s="11"/>
      <c r="C937" s="12"/>
      <c r="D937" s="13"/>
      <c r="E937" s="12"/>
    </row>
    <row r="938" spans="2:5" ht="12.75" customHeight="1">
      <c r="B938" s="11"/>
      <c r="C938" s="12"/>
      <c r="D938" s="13"/>
      <c r="E938" s="12"/>
    </row>
    <row r="939" spans="2:5" ht="12.75" customHeight="1">
      <c r="B939" s="11"/>
      <c r="C939" s="12"/>
      <c r="D939" s="13"/>
      <c r="E939" s="12"/>
    </row>
    <row r="940" spans="2:5" ht="12.75" customHeight="1">
      <c r="B940" s="11"/>
      <c r="C940" s="12"/>
      <c r="D940" s="13"/>
      <c r="E940" s="12"/>
    </row>
    <row r="941" spans="2:5" ht="12.75" customHeight="1">
      <c r="B941" s="11"/>
      <c r="C941" s="12"/>
      <c r="D941" s="13"/>
      <c r="E941" s="12"/>
    </row>
    <row r="942" spans="2:5" ht="12.75" customHeight="1">
      <c r="B942" s="11"/>
      <c r="C942" s="12"/>
      <c r="D942" s="13"/>
      <c r="E942" s="12"/>
    </row>
    <row r="943" spans="2:5" ht="12.75" customHeight="1">
      <c r="B943" s="11"/>
      <c r="C943" s="12"/>
      <c r="D943" s="13"/>
      <c r="E943" s="12"/>
    </row>
    <row r="944" spans="2:5" ht="12.75" customHeight="1">
      <c r="B944" s="11"/>
      <c r="C944" s="12"/>
      <c r="D944" s="13"/>
      <c r="E944" s="12"/>
    </row>
    <row r="945" spans="2:5" ht="12.75" customHeight="1">
      <c r="B945" s="11"/>
      <c r="C945" s="12"/>
      <c r="D945" s="13"/>
      <c r="E945" s="12"/>
    </row>
    <row r="946" spans="2:5" ht="12.75" customHeight="1">
      <c r="B946" s="11"/>
      <c r="C946" s="12"/>
      <c r="D946" s="13"/>
      <c r="E946" s="12"/>
    </row>
    <row r="947" spans="2:5" ht="12.75" customHeight="1">
      <c r="B947" s="11"/>
      <c r="C947" s="12"/>
      <c r="D947" s="13"/>
      <c r="E947" s="12"/>
    </row>
    <row r="948" spans="2:5" ht="12.75" customHeight="1">
      <c r="B948" s="11"/>
      <c r="C948" s="12"/>
      <c r="D948" s="13"/>
      <c r="E948" s="12"/>
    </row>
    <row r="949" spans="2:5" ht="12.75" customHeight="1">
      <c r="B949" s="11"/>
      <c r="C949" s="12"/>
      <c r="D949" s="13"/>
      <c r="E949" s="12"/>
    </row>
    <row r="950" spans="2:5" ht="12.75" customHeight="1">
      <c r="B950" s="11"/>
      <c r="C950" s="12"/>
      <c r="D950" s="13"/>
      <c r="E950" s="12"/>
    </row>
    <row r="951" spans="2:5" ht="12.75" customHeight="1">
      <c r="B951" s="11"/>
      <c r="C951" s="12"/>
      <c r="D951" s="13"/>
      <c r="E951" s="12"/>
    </row>
    <row r="952" spans="2:5" ht="12.75" customHeight="1">
      <c r="B952" s="11"/>
      <c r="C952" s="12"/>
      <c r="D952" s="13"/>
      <c r="E952" s="12"/>
    </row>
    <row r="953" spans="2:5" ht="12.75" customHeight="1">
      <c r="B953" s="11"/>
      <c r="C953" s="12"/>
      <c r="D953" s="13"/>
      <c r="E953" s="12"/>
    </row>
    <row r="954" spans="2:5" ht="12.75" customHeight="1">
      <c r="B954" s="11"/>
      <c r="C954" s="12"/>
      <c r="D954" s="13"/>
      <c r="E954" s="12"/>
    </row>
    <row r="955" spans="2:5" ht="12.75" customHeight="1">
      <c r="B955" s="11"/>
      <c r="C955" s="12"/>
      <c r="D955" s="13"/>
      <c r="E955" s="12"/>
    </row>
    <row r="956" spans="2:5" ht="12.75" customHeight="1">
      <c r="B956" s="11"/>
      <c r="C956" s="12"/>
      <c r="D956" s="13"/>
      <c r="E956" s="12"/>
    </row>
    <row r="957" spans="2:5" ht="12.75" customHeight="1">
      <c r="B957" s="11"/>
      <c r="C957" s="12"/>
      <c r="D957" s="13"/>
      <c r="E957" s="12"/>
    </row>
    <row r="958" spans="2:5" ht="12.75" customHeight="1">
      <c r="B958" s="11"/>
      <c r="C958" s="12"/>
      <c r="D958" s="13"/>
      <c r="E958" s="12"/>
    </row>
    <row r="959" spans="2:5" ht="12.75" customHeight="1">
      <c r="B959" s="11"/>
      <c r="C959" s="12"/>
      <c r="D959" s="13"/>
      <c r="E959" s="12"/>
    </row>
    <row r="960" spans="2:5" ht="12.75" customHeight="1">
      <c r="B960" s="11"/>
      <c r="C960" s="12"/>
      <c r="D960" s="13"/>
      <c r="E960" s="12"/>
    </row>
    <row r="961" spans="2:5" ht="12.75" customHeight="1">
      <c r="B961" s="11"/>
      <c r="C961" s="12"/>
      <c r="D961" s="13"/>
      <c r="E961" s="12"/>
    </row>
    <row r="962" spans="2:5" ht="12.75" customHeight="1">
      <c r="B962" s="11"/>
      <c r="C962" s="12"/>
      <c r="D962" s="13"/>
      <c r="E962" s="12"/>
    </row>
    <row r="963" spans="2:5" ht="12.75" customHeight="1">
      <c r="B963" s="11"/>
      <c r="C963" s="12"/>
      <c r="D963" s="13"/>
      <c r="E963" s="12"/>
    </row>
    <row r="964" spans="2:5" ht="12.75" customHeight="1">
      <c r="B964" s="11"/>
      <c r="C964" s="12"/>
      <c r="D964" s="13"/>
      <c r="E964" s="12"/>
    </row>
    <row r="965" spans="2:5" ht="12.75" customHeight="1">
      <c r="B965" s="11"/>
      <c r="C965" s="12"/>
      <c r="D965" s="13"/>
      <c r="E965" s="12"/>
    </row>
    <row r="966" spans="2:5" ht="12.75" customHeight="1">
      <c r="B966" s="11"/>
      <c r="C966" s="12"/>
      <c r="D966" s="13"/>
      <c r="E966" s="12"/>
    </row>
    <row r="967" spans="2:5" ht="12.75" customHeight="1">
      <c r="B967" s="11"/>
      <c r="C967" s="12"/>
      <c r="D967" s="13"/>
      <c r="E967" s="12"/>
    </row>
    <row r="968" spans="2:5" ht="12.75" customHeight="1">
      <c r="B968" s="11"/>
      <c r="C968" s="12"/>
      <c r="D968" s="13"/>
      <c r="E968" s="12"/>
    </row>
    <row r="969" spans="2:5" ht="12.75" customHeight="1">
      <c r="B969" s="11"/>
      <c r="C969" s="12"/>
      <c r="D969" s="13"/>
      <c r="E969" s="12"/>
    </row>
    <row r="970" spans="2:5" ht="12.75" customHeight="1">
      <c r="B970" s="11"/>
      <c r="C970" s="12"/>
      <c r="D970" s="13"/>
      <c r="E970" s="12"/>
    </row>
    <row r="971" spans="2:5" ht="12.75" customHeight="1">
      <c r="B971" s="11"/>
      <c r="C971" s="12"/>
      <c r="D971" s="13"/>
      <c r="E971" s="12"/>
    </row>
    <row r="972" spans="2:5" ht="12.75" customHeight="1">
      <c r="B972" s="11"/>
      <c r="C972" s="12"/>
      <c r="D972" s="13"/>
      <c r="E972" s="12"/>
    </row>
    <row r="973" spans="2:5" ht="12.75" customHeight="1">
      <c r="B973" s="11"/>
      <c r="C973" s="12"/>
      <c r="D973" s="13"/>
      <c r="E973" s="12"/>
    </row>
    <row r="974" spans="2:5" ht="12.75" customHeight="1">
      <c r="B974" s="11"/>
      <c r="C974" s="12"/>
      <c r="D974" s="13"/>
      <c r="E974" s="12"/>
    </row>
    <row r="975" spans="2:5" ht="12.75" customHeight="1">
      <c r="B975" s="11"/>
      <c r="C975" s="12"/>
      <c r="D975" s="13"/>
      <c r="E975" s="12"/>
    </row>
    <row r="976" spans="2:5" ht="12.75" customHeight="1">
      <c r="B976" s="11"/>
      <c r="C976" s="12"/>
      <c r="D976" s="13"/>
      <c r="E976" s="12"/>
    </row>
    <row r="977" spans="2:5" ht="12.75" customHeight="1">
      <c r="B977" s="11"/>
      <c r="C977" s="12"/>
      <c r="D977" s="13"/>
      <c r="E977" s="12"/>
    </row>
    <row r="978" spans="2:5" ht="12.75" customHeight="1">
      <c r="B978" s="11"/>
      <c r="C978" s="12"/>
      <c r="D978" s="13"/>
      <c r="E978" s="12"/>
    </row>
    <row r="979" spans="2:5" ht="12.75" customHeight="1">
      <c r="B979" s="11"/>
      <c r="C979" s="12"/>
      <c r="D979" s="13"/>
      <c r="E979" s="12"/>
    </row>
    <row r="980" spans="2:5" ht="12.75" customHeight="1">
      <c r="B980" s="11"/>
      <c r="C980" s="12"/>
      <c r="D980" s="13"/>
      <c r="E980" s="12"/>
    </row>
    <row r="981" spans="2:5" ht="12.75" customHeight="1">
      <c r="B981" s="11"/>
      <c r="C981" s="12"/>
      <c r="D981" s="13"/>
      <c r="E981" s="12"/>
    </row>
    <row r="982" spans="2:5" ht="12.75" customHeight="1">
      <c r="B982" s="11"/>
      <c r="C982" s="12"/>
      <c r="D982" s="13"/>
      <c r="E982" s="12"/>
    </row>
    <row r="983" spans="2:5" ht="12.75" customHeight="1">
      <c r="B983" s="11"/>
      <c r="C983" s="12"/>
      <c r="D983" s="13"/>
      <c r="E983" s="12"/>
    </row>
    <row r="984" spans="2:5" ht="12.75" customHeight="1">
      <c r="B984" s="11"/>
      <c r="C984" s="12"/>
      <c r="D984" s="13"/>
      <c r="E984" s="12"/>
    </row>
    <row r="985" spans="2:5" ht="12.75" customHeight="1">
      <c r="B985" s="11"/>
      <c r="C985" s="12"/>
      <c r="D985" s="13"/>
      <c r="E985" s="12"/>
    </row>
    <row r="986" spans="2:5" ht="12.75" customHeight="1">
      <c r="B986" s="11"/>
      <c r="C986" s="12"/>
      <c r="D986" s="13"/>
      <c r="E986" s="12"/>
    </row>
    <row r="987" spans="2:5" ht="12.75" customHeight="1">
      <c r="B987" s="11"/>
      <c r="C987" s="12"/>
      <c r="D987" s="13"/>
      <c r="E987" s="12"/>
    </row>
    <row r="988" spans="2:5" ht="12.75" customHeight="1">
      <c r="B988" s="11"/>
      <c r="C988" s="12"/>
      <c r="D988" s="13"/>
      <c r="E988" s="12"/>
    </row>
    <row r="989" spans="2:5" ht="12.75" customHeight="1">
      <c r="B989" s="11"/>
      <c r="C989" s="12"/>
      <c r="D989" s="13"/>
      <c r="E989" s="12"/>
    </row>
    <row r="990" spans="2:5" ht="12.75" customHeight="1">
      <c r="B990" s="11"/>
      <c r="C990" s="12"/>
      <c r="D990" s="13"/>
      <c r="E990" s="12"/>
    </row>
    <row r="991" spans="2:5" ht="12.75" customHeight="1">
      <c r="B991" s="11"/>
      <c r="C991" s="12"/>
      <c r="D991" s="13"/>
      <c r="E991" s="12"/>
    </row>
    <row r="992" spans="2:5" ht="12.75" customHeight="1">
      <c r="B992" s="11"/>
      <c r="C992" s="12"/>
      <c r="D992" s="13"/>
      <c r="E992" s="12"/>
    </row>
    <row r="993" spans="2:5" ht="12.75" customHeight="1">
      <c r="B993" s="11"/>
      <c r="C993" s="12"/>
      <c r="D993" s="13"/>
      <c r="E993" s="12"/>
    </row>
    <row r="994" spans="2:5" ht="12.75" customHeight="1">
      <c r="B994" s="11"/>
      <c r="C994" s="12"/>
      <c r="D994" s="13"/>
      <c r="E994" s="12"/>
    </row>
    <row r="995" spans="2:5" ht="12.75" customHeight="1">
      <c r="B995" s="11"/>
      <c r="C995" s="12"/>
      <c r="D995" s="13"/>
      <c r="E995" s="12"/>
    </row>
    <row r="996" spans="2:5" ht="12.75" customHeight="1">
      <c r="B996" s="11"/>
      <c r="C996" s="12"/>
      <c r="D996" s="13"/>
      <c r="E996" s="12"/>
    </row>
    <row r="997" spans="2:5" ht="12.75" customHeight="1">
      <c r="B997" s="11"/>
      <c r="C997" s="12"/>
      <c r="D997" s="13"/>
      <c r="E997" s="12"/>
    </row>
  </sheetData>
  <mergeCells count="3">
    <mergeCell ref="B19:C19"/>
    <mergeCell ref="D19:E19"/>
    <mergeCell ref="B21:C21"/>
  </mergeCells>
  <pageMargins left="0.70866141732283472" right="0.70866141732283472" top="0.74803149606299213" bottom="0.74803149606299213" header="0" footer="0"/>
  <pageSetup paperSize="9" orientation="landscape" r:id="rId1"/>
  <headerFooter>
    <oddHeader>&amp;L&amp;F &amp;A&amp;R&amp;D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1000"/>
  <sheetViews>
    <sheetView workbookViewId="0">
      <pane xSplit="2" ySplit="2" topLeftCell="J3" activePane="bottomRight" state="frozen"/>
      <selection pane="topRight" activeCell="C1" sqref="C1"/>
      <selection pane="bottomLeft" activeCell="A3" sqref="A3"/>
      <selection pane="bottomRight" activeCell="U3" sqref="U3"/>
    </sheetView>
  </sheetViews>
  <sheetFormatPr defaultColWidth="11.25" defaultRowHeight="15.75" customHeight="1"/>
  <cols>
    <col min="1" max="1" width="23.5" customWidth="1"/>
    <col min="2" max="2" width="4.625" customWidth="1"/>
    <col min="3" max="3" width="2.75" customWidth="1"/>
    <col min="4" max="4" width="9.875" customWidth="1"/>
    <col min="5" max="5" width="7.5" customWidth="1"/>
    <col min="6" max="6" width="5.5" customWidth="1"/>
    <col min="7" max="7" width="5.75" customWidth="1"/>
    <col min="8" max="8" width="8.625" customWidth="1"/>
    <col min="9" max="12" width="7.75" customWidth="1"/>
    <col min="13" max="13" width="8.375" customWidth="1"/>
    <col min="14" max="14" width="6.5" customWidth="1"/>
    <col min="15" max="15" width="7.75" customWidth="1"/>
    <col min="16" max="16" width="8.125" customWidth="1"/>
    <col min="17" max="17" width="8" customWidth="1"/>
    <col min="18" max="18" width="9" customWidth="1"/>
    <col min="19" max="19" width="10.25" customWidth="1"/>
    <col min="20" max="25" width="7.375" customWidth="1"/>
    <col min="26" max="26" width="7.625" customWidth="1"/>
    <col min="27" max="27" width="9.25" customWidth="1"/>
    <col min="28" max="28" width="11" customWidth="1"/>
  </cols>
  <sheetData>
    <row r="1" spans="1:30" ht="12.75" customHeight="1">
      <c r="A1" s="26"/>
      <c r="B1" s="27"/>
      <c r="C1" s="115" t="s">
        <v>40</v>
      </c>
      <c r="D1" s="116"/>
      <c r="E1" s="28"/>
      <c r="F1" s="29"/>
      <c r="G1" s="30"/>
      <c r="H1" s="119" t="s">
        <v>41</v>
      </c>
      <c r="I1" s="116"/>
      <c r="J1" s="120"/>
      <c r="K1" s="119" t="s">
        <v>26</v>
      </c>
      <c r="L1" s="116"/>
      <c r="M1" s="116"/>
      <c r="N1" s="116"/>
      <c r="O1" s="120"/>
      <c r="P1" s="119" t="s">
        <v>27</v>
      </c>
      <c r="Q1" s="116"/>
      <c r="R1" s="117" t="s">
        <v>116</v>
      </c>
      <c r="S1" s="117" t="s">
        <v>103</v>
      </c>
      <c r="T1" s="119" t="s">
        <v>42</v>
      </c>
      <c r="U1" s="116"/>
      <c r="V1" s="116"/>
      <c r="W1" s="120"/>
      <c r="X1" s="117" t="s">
        <v>43</v>
      </c>
      <c r="Y1" s="117" t="s">
        <v>44</v>
      </c>
      <c r="Z1" s="122" t="s">
        <v>105</v>
      </c>
      <c r="AA1" s="124" t="s">
        <v>45</v>
      </c>
      <c r="AB1" s="117" t="s">
        <v>106</v>
      </c>
    </row>
    <row r="2" spans="1:30" ht="54" customHeight="1">
      <c r="A2" s="31" t="s">
        <v>46</v>
      </c>
      <c r="B2" s="31" t="s">
        <v>24</v>
      </c>
      <c r="C2" s="32"/>
      <c r="D2" s="33" t="s">
        <v>107</v>
      </c>
      <c r="E2" s="32" t="s">
        <v>47</v>
      </c>
      <c r="F2" s="34" t="s">
        <v>48</v>
      </c>
      <c r="G2" s="35" t="s">
        <v>49</v>
      </c>
      <c r="H2" s="36" t="s">
        <v>101</v>
      </c>
      <c r="I2" s="32" t="s">
        <v>50</v>
      </c>
      <c r="J2" s="35" t="s">
        <v>102</v>
      </c>
      <c r="K2" s="32" t="s">
        <v>51</v>
      </c>
      <c r="L2" s="32" t="s">
        <v>52</v>
      </c>
      <c r="M2" s="32" t="s">
        <v>53</v>
      </c>
      <c r="N2" s="32" t="s">
        <v>52</v>
      </c>
      <c r="O2" s="35" t="s">
        <v>54</v>
      </c>
      <c r="P2" s="36" t="s">
        <v>55</v>
      </c>
      <c r="Q2" s="32" t="s">
        <v>56</v>
      </c>
      <c r="R2" s="121"/>
      <c r="S2" s="118"/>
      <c r="T2" s="36" t="s">
        <v>57</v>
      </c>
      <c r="U2" s="32" t="s">
        <v>58</v>
      </c>
      <c r="V2" s="32" t="s">
        <v>59</v>
      </c>
      <c r="W2" s="37" t="s">
        <v>104</v>
      </c>
      <c r="X2" s="118"/>
      <c r="Y2" s="118"/>
      <c r="Z2" s="123"/>
      <c r="AA2" s="118"/>
      <c r="AB2" s="118"/>
      <c r="AC2" s="111" t="s">
        <v>115</v>
      </c>
      <c r="AD2" s="111" t="s">
        <v>113</v>
      </c>
    </row>
    <row r="3" spans="1:30" ht="12.75" customHeight="1">
      <c r="A3" s="38"/>
      <c r="B3" s="39"/>
      <c r="C3" s="13"/>
      <c r="D3" s="13"/>
      <c r="E3" s="25">
        <f>_xlfn.IFNA(INDEX('Set Up'!D$23:D$40,MATCH(TEXT($B3,"0"),'Set Up'!$A$23:$A$40,0)),0)</f>
        <v>0</v>
      </c>
      <c r="F3" s="41">
        <f>IF(B3="",0,'Set Up'!$E$16)</f>
        <v>0</v>
      </c>
      <c r="G3" s="42">
        <f>'Set Up'!$E$12</f>
        <v>1</v>
      </c>
      <c r="H3" s="43">
        <f t="shared" ref="H3:H5" si="0">F3*E3*IF(G3=0, 1, G3)*IF(D3="C0",0.5,IF(D3="C1",0.25,IF(D3="C3",0,1)))</f>
        <v>0</v>
      </c>
      <c r="I3" s="44"/>
      <c r="J3" s="45">
        <f t="shared" ref="J3:J22" si="1">H3-I3</f>
        <v>0</v>
      </c>
      <c r="K3" s="40">
        <f>Cars!B3</f>
        <v>0</v>
      </c>
      <c r="L3" s="16">
        <f>_xlfn.IFNA(INDEX('Set Up'!F$23:F$40,MATCH(SUBSTITUTE(SUBSTITUTE(TEXT(B3,"0"),5,3),4,3),'Set Up'!$A$23:$A$40,0)),0)</f>
        <v>0</v>
      </c>
      <c r="M3" s="40">
        <f>Cars!I3</f>
        <v>0</v>
      </c>
      <c r="N3" s="16">
        <f>_xlfn.IFNA(INDEX('Set Up'!F$23:F$40,MATCH(TEXT(B3,"0"),'Set Up'!$A$23:$A$40,0)),0)</f>
        <v>0</v>
      </c>
      <c r="O3" s="45">
        <f t="shared" ref="O3:O22" si="2">ROUND(((K3*L3)+(M3*N3))/100,2)</f>
        <v>0</v>
      </c>
      <c r="P3" s="46"/>
      <c r="Q3" s="47">
        <f>IF(OR(ISBLANK(B3),P3=0),0,IF(VALUE(RIGHT(B3,1))&lt;3,ROUND((INDEX('Set Up'!G$23:G$40,MATCH(TEXT($B3,0),'Set Up'!$A$23:$A$40,0))-1)*P3,1),0))</f>
        <v>0</v>
      </c>
      <c r="R3" s="46"/>
      <c r="S3" s="48">
        <f t="shared" ref="S3:S22" si="3">J3+O3+Q3+R3</f>
        <v>0</v>
      </c>
      <c r="T3" s="49"/>
      <c r="U3" s="50">
        <f>Cars!S3</f>
        <v>0</v>
      </c>
      <c r="V3" s="51"/>
      <c r="W3" s="48">
        <f t="shared" ref="W3:W22" si="4">T3+U3+V3</f>
        <v>0</v>
      </c>
      <c r="X3" s="52"/>
      <c r="Y3" s="52"/>
      <c r="Z3" s="53">
        <f t="shared" ref="Z3:Z22" si="5">S3-W3+X3+Y3</f>
        <v>0</v>
      </c>
      <c r="AA3" s="54"/>
      <c r="AB3" s="48">
        <f t="shared" ref="AB3:AB22" si="6">Z3-AA3</f>
        <v>0</v>
      </c>
      <c r="AC3" s="54"/>
      <c r="AD3" s="48">
        <f t="shared" ref="AD3:AD22" si="7">AB3-AC3</f>
        <v>0</v>
      </c>
    </row>
    <row r="4" spans="1:30" ht="12.75" customHeight="1">
      <c r="A4" s="38"/>
      <c r="B4" s="39"/>
      <c r="C4" s="13"/>
      <c r="D4" s="13"/>
      <c r="E4" s="25">
        <f>_xlfn.IFNA(INDEX('Set Up'!D$23:D$40,MATCH(TEXT($B4,"0"),'Set Up'!$A$23:$A$40,0)),0)</f>
        <v>0</v>
      </c>
      <c r="F4" s="41">
        <f>IF(B4="",0,'Set Up'!$E$16)</f>
        <v>0</v>
      </c>
      <c r="G4" s="42">
        <f>'Set Up'!$E$12</f>
        <v>1</v>
      </c>
      <c r="H4" s="43">
        <f t="shared" si="0"/>
        <v>0</v>
      </c>
      <c r="I4" s="44"/>
      <c r="J4" s="45">
        <f t="shared" si="1"/>
        <v>0</v>
      </c>
      <c r="K4" s="40">
        <f>Cars!B4</f>
        <v>0</v>
      </c>
      <c r="L4" s="16">
        <f>_xlfn.IFNA(INDEX('Set Up'!F$23:F$40,MATCH(SUBSTITUTE(SUBSTITUTE(TEXT(B4,"0"),5,3),4,3),'Set Up'!$A$23:$A$40,0)),0)</f>
        <v>0</v>
      </c>
      <c r="M4" s="40">
        <f>Cars!I4</f>
        <v>0</v>
      </c>
      <c r="N4" s="16">
        <f>_xlfn.IFNA(INDEX('Set Up'!F$23:F$40,MATCH(TEXT(B4,"0"),'Set Up'!$A$23:$A$40,0)),0)</f>
        <v>0</v>
      </c>
      <c r="O4" s="45">
        <f t="shared" si="2"/>
        <v>0</v>
      </c>
      <c r="P4" s="46"/>
      <c r="Q4" s="47">
        <f>IF(OR(ISBLANK(B4),P4=0),0,IF(VALUE(RIGHT(B4,1))&lt;3,ROUND((INDEX('Set Up'!G$23:G$40,MATCH(TEXT($B4,0),'Set Up'!$A$23:$A$40,0))-1)*P4,1),0))</f>
        <v>0</v>
      </c>
      <c r="R4" s="46"/>
      <c r="S4" s="48">
        <f t="shared" si="3"/>
        <v>0</v>
      </c>
      <c r="T4" s="55"/>
      <c r="U4" s="53">
        <f>Cars!S4</f>
        <v>0</v>
      </c>
      <c r="V4" s="56"/>
      <c r="W4" s="48">
        <f t="shared" si="4"/>
        <v>0</v>
      </c>
      <c r="X4" s="52"/>
      <c r="Y4" s="52"/>
      <c r="Z4" s="53">
        <f t="shared" si="5"/>
        <v>0</v>
      </c>
      <c r="AA4" s="54"/>
      <c r="AB4" s="48">
        <f t="shared" si="6"/>
        <v>0</v>
      </c>
      <c r="AC4" s="54"/>
      <c r="AD4" s="48">
        <f t="shared" si="7"/>
        <v>0</v>
      </c>
    </row>
    <row r="5" spans="1:30" ht="12.75" customHeight="1">
      <c r="A5" s="38"/>
      <c r="B5" s="39"/>
      <c r="C5" s="13"/>
      <c r="D5" s="13"/>
      <c r="E5" s="25">
        <f>_xlfn.IFNA(INDEX('Set Up'!D$23:D$40,MATCH(TEXT($B5,"0"),'Set Up'!$A$23:$A$40,0)),0)</f>
        <v>0</v>
      </c>
      <c r="F5" s="41">
        <f>IF(B5="",0,'Set Up'!$E$16)</f>
        <v>0</v>
      </c>
      <c r="G5" s="42">
        <f>'Set Up'!$E$12</f>
        <v>1</v>
      </c>
      <c r="H5" s="43">
        <f t="shared" si="0"/>
        <v>0</v>
      </c>
      <c r="I5" s="44"/>
      <c r="J5" s="45">
        <f t="shared" si="1"/>
        <v>0</v>
      </c>
      <c r="K5" s="40">
        <f>Cars!B5</f>
        <v>0</v>
      </c>
      <c r="L5" s="16">
        <f>_xlfn.IFNA(INDEX('Set Up'!F$23:F$40,MATCH(SUBSTITUTE(SUBSTITUTE(TEXT(B5,"0"),5,3),4,3),'Set Up'!$A$23:$A$40,0)),0)</f>
        <v>0</v>
      </c>
      <c r="M5" s="40">
        <f>Cars!I5</f>
        <v>0</v>
      </c>
      <c r="N5" s="16">
        <f>_xlfn.IFNA(INDEX('Set Up'!F$23:F$40,MATCH(TEXT(B5,"0"),'Set Up'!$A$23:$A$40,0)),0)</f>
        <v>0</v>
      </c>
      <c r="O5" s="45">
        <f t="shared" si="2"/>
        <v>0</v>
      </c>
      <c r="P5" s="46"/>
      <c r="Q5" s="47">
        <f>IF(OR(ISBLANK(B5),P5=0),0,IF(VALUE(RIGHT(B5,1))&lt;3,ROUND((INDEX('Set Up'!G$23:G$40,MATCH(TEXT($B5,0),'Set Up'!$A$23:$A$40,0))-1)*P5,1),0))</f>
        <v>0</v>
      </c>
      <c r="R5" s="46"/>
      <c r="S5" s="48">
        <f t="shared" si="3"/>
        <v>0</v>
      </c>
      <c r="T5" s="55"/>
      <c r="U5" s="53">
        <f>Cars!S5</f>
        <v>0</v>
      </c>
      <c r="V5" s="56"/>
      <c r="W5" s="48">
        <f t="shared" si="4"/>
        <v>0</v>
      </c>
      <c r="X5" s="52"/>
      <c r="Y5" s="52"/>
      <c r="Z5" s="53">
        <f t="shared" si="5"/>
        <v>0</v>
      </c>
      <c r="AA5" s="54"/>
      <c r="AB5" s="48">
        <f t="shared" si="6"/>
        <v>0</v>
      </c>
      <c r="AC5" s="54"/>
      <c r="AD5" s="48">
        <f t="shared" si="7"/>
        <v>0</v>
      </c>
    </row>
    <row r="6" spans="1:30" ht="12.75" customHeight="1">
      <c r="A6" s="38"/>
      <c r="B6" s="39"/>
      <c r="C6" s="13"/>
      <c r="D6" s="13"/>
      <c r="E6" s="25">
        <f>_xlfn.IFNA(INDEX('Set Up'!D$23:D$40,MATCH(TEXT($B6,"0"),'Set Up'!$A$23:$A$40,0)),0)</f>
        <v>0</v>
      </c>
      <c r="F6" s="41">
        <f>IF(B6="",0,'Set Up'!$E$16)</f>
        <v>0</v>
      </c>
      <c r="G6" s="42">
        <f>'Set Up'!$E$12</f>
        <v>1</v>
      </c>
      <c r="H6" s="43">
        <f>F6*E6*IF(G6=0, 1, G6)*IF(D6="C0",0.5,IF(D6="C1",0.25,IF(D6="C3",0,1)))</f>
        <v>0</v>
      </c>
      <c r="I6" s="44"/>
      <c r="J6" s="45">
        <f t="shared" si="1"/>
        <v>0</v>
      </c>
      <c r="K6" s="40">
        <f>Cars!B6</f>
        <v>0</v>
      </c>
      <c r="L6" s="16">
        <f>_xlfn.IFNA(INDEX('Set Up'!F$23:F$40,MATCH(SUBSTITUTE(SUBSTITUTE(TEXT(B6,"0"),5,3),4,3),'Set Up'!$A$23:$A$40,0)),0)</f>
        <v>0</v>
      </c>
      <c r="M6" s="40">
        <f>Cars!I6</f>
        <v>0</v>
      </c>
      <c r="N6" s="16">
        <f>_xlfn.IFNA(INDEX('Set Up'!F$23:F$40,MATCH(TEXT(B6,"0"),'Set Up'!$A$23:$A$40,0)),0)</f>
        <v>0</v>
      </c>
      <c r="O6" s="45">
        <f t="shared" si="2"/>
        <v>0</v>
      </c>
      <c r="P6" s="46"/>
      <c r="Q6" s="47">
        <f>IF(OR(ISBLANK(B6),P6=0),0,IF(VALUE(RIGHT(B6,1))&lt;3,ROUND((INDEX('Set Up'!G$23:G$40,MATCH(TEXT($B6,0),'Set Up'!$A$23:$A$40,0))-1)*P6,1),0))</f>
        <v>0</v>
      </c>
      <c r="R6" s="46"/>
      <c r="S6" s="48">
        <f t="shared" si="3"/>
        <v>0</v>
      </c>
      <c r="T6" s="55"/>
      <c r="U6" s="53">
        <f>Cars!S6</f>
        <v>0</v>
      </c>
      <c r="V6" s="56"/>
      <c r="W6" s="48">
        <f t="shared" si="4"/>
        <v>0</v>
      </c>
      <c r="X6" s="52"/>
      <c r="Y6" s="52"/>
      <c r="Z6" s="53">
        <f t="shared" si="5"/>
        <v>0</v>
      </c>
      <c r="AA6" s="54"/>
      <c r="AB6" s="48">
        <f t="shared" si="6"/>
        <v>0</v>
      </c>
      <c r="AC6" s="54"/>
      <c r="AD6" s="48">
        <f t="shared" si="7"/>
        <v>0</v>
      </c>
    </row>
    <row r="7" spans="1:30" ht="12.75" customHeight="1">
      <c r="A7" s="38"/>
      <c r="B7" s="39"/>
      <c r="C7" s="13"/>
      <c r="D7" s="13"/>
      <c r="E7" s="25">
        <f>_xlfn.IFNA(INDEX('Set Up'!D$23:D$40,MATCH(TEXT($B7,"0"),'Set Up'!$A$23:$A$40,0)),0)</f>
        <v>0</v>
      </c>
      <c r="F7" s="41">
        <f>IF(B7="",0,'Set Up'!$E$16)</f>
        <v>0</v>
      </c>
      <c r="G7" s="42">
        <f>'Set Up'!$E$12</f>
        <v>1</v>
      </c>
      <c r="H7" s="43">
        <f t="shared" ref="H7:H22" si="8">F7*E7*IF(G7=0, 1, G7)*IF(D7="C0",0.5,IF(D7="C1",0.25,IF(D7="C3",0,1)))</f>
        <v>0</v>
      </c>
      <c r="I7" s="44"/>
      <c r="J7" s="45">
        <f t="shared" si="1"/>
        <v>0</v>
      </c>
      <c r="K7" s="40">
        <f>Cars!B7</f>
        <v>0</v>
      </c>
      <c r="L7" s="16">
        <f>_xlfn.IFNA(INDEX('Set Up'!F$23:F$40,MATCH(SUBSTITUTE(SUBSTITUTE(TEXT(B7,"0"),5,3),4,3),'Set Up'!$A$23:$A$40,0)),0)</f>
        <v>0</v>
      </c>
      <c r="M7" s="40">
        <f>Cars!I7</f>
        <v>0</v>
      </c>
      <c r="N7" s="16">
        <f>_xlfn.IFNA(INDEX('Set Up'!F$23:F$40,MATCH(TEXT(B7,"0"),'Set Up'!$A$23:$A$40,0)),0)</f>
        <v>0</v>
      </c>
      <c r="O7" s="45">
        <f t="shared" si="2"/>
        <v>0</v>
      </c>
      <c r="P7" s="46"/>
      <c r="Q7" s="47">
        <f>IF(OR(ISBLANK(B7),P7=0),0,IF(VALUE(RIGHT(B7,1))&lt;3,ROUND((INDEX('Set Up'!G$23:G$40,MATCH(TEXT($B7,0),'Set Up'!$A$23:$A$40,0))-1)*P7,1),0))</f>
        <v>0</v>
      </c>
      <c r="R7" s="46"/>
      <c r="S7" s="48">
        <f t="shared" si="3"/>
        <v>0</v>
      </c>
      <c r="T7" s="55"/>
      <c r="U7" s="53">
        <f>Cars!S7</f>
        <v>0</v>
      </c>
      <c r="V7" s="56"/>
      <c r="W7" s="48">
        <f t="shared" si="4"/>
        <v>0</v>
      </c>
      <c r="X7" s="52"/>
      <c r="Y7" s="52"/>
      <c r="Z7" s="53">
        <f t="shared" si="5"/>
        <v>0</v>
      </c>
      <c r="AA7" s="54"/>
      <c r="AB7" s="48">
        <f t="shared" si="6"/>
        <v>0</v>
      </c>
      <c r="AC7" s="54"/>
      <c r="AD7" s="48">
        <f t="shared" si="7"/>
        <v>0</v>
      </c>
    </row>
    <row r="8" spans="1:30" ht="12.75" customHeight="1">
      <c r="A8" s="38"/>
      <c r="B8" s="39"/>
      <c r="C8" s="13"/>
      <c r="D8" s="13"/>
      <c r="E8" s="25">
        <f>_xlfn.IFNA(INDEX('Set Up'!D$23:D$40,MATCH(TEXT($B8,"0"),'Set Up'!$A$23:$A$40,0)),0)</f>
        <v>0</v>
      </c>
      <c r="F8" s="41">
        <f>IF(B8="",0,'Set Up'!$E$16)</f>
        <v>0</v>
      </c>
      <c r="G8" s="42">
        <f>'Set Up'!$E$12</f>
        <v>1</v>
      </c>
      <c r="H8" s="43">
        <f t="shared" si="8"/>
        <v>0</v>
      </c>
      <c r="I8" s="44"/>
      <c r="J8" s="45">
        <f t="shared" si="1"/>
        <v>0</v>
      </c>
      <c r="K8" s="40">
        <f>Cars!B8</f>
        <v>0</v>
      </c>
      <c r="L8" s="16">
        <f>_xlfn.IFNA(INDEX('Set Up'!F$23:F$40,MATCH(SUBSTITUTE(SUBSTITUTE(TEXT(B8,"0"),5,3),4,3),'Set Up'!$A$23:$A$40,0)),0)</f>
        <v>0</v>
      </c>
      <c r="M8" s="40">
        <f>Cars!I8</f>
        <v>0</v>
      </c>
      <c r="N8" s="16">
        <f>_xlfn.IFNA(INDEX('Set Up'!F$23:F$40,MATCH(TEXT(B8,"0"),'Set Up'!$A$23:$A$40,0)),0)</f>
        <v>0</v>
      </c>
      <c r="O8" s="45">
        <f t="shared" si="2"/>
        <v>0</v>
      </c>
      <c r="P8" s="46"/>
      <c r="Q8" s="47">
        <f>IF(OR(ISBLANK(B8),P8=0),0,IF(VALUE(RIGHT(B8,1))&lt;3,ROUND((INDEX('Set Up'!G$23:G$40,MATCH(TEXT($B8,0),'Set Up'!$A$23:$A$40,0))-1)*P8,1),0))</f>
        <v>0</v>
      </c>
      <c r="R8" s="46"/>
      <c r="S8" s="48">
        <f t="shared" si="3"/>
        <v>0</v>
      </c>
      <c r="T8" s="55"/>
      <c r="U8" s="53">
        <f>Cars!S8</f>
        <v>0</v>
      </c>
      <c r="V8" s="56"/>
      <c r="W8" s="48">
        <f t="shared" si="4"/>
        <v>0</v>
      </c>
      <c r="X8" s="52"/>
      <c r="Y8" s="52"/>
      <c r="Z8" s="53">
        <f t="shared" si="5"/>
        <v>0</v>
      </c>
      <c r="AA8" s="54"/>
      <c r="AB8" s="48">
        <f t="shared" si="6"/>
        <v>0</v>
      </c>
      <c r="AC8" s="54"/>
      <c r="AD8" s="48">
        <f t="shared" si="7"/>
        <v>0</v>
      </c>
    </row>
    <row r="9" spans="1:30" ht="12.75" customHeight="1">
      <c r="A9" s="38"/>
      <c r="B9" s="39"/>
      <c r="C9" s="13"/>
      <c r="D9" s="13"/>
      <c r="E9" s="25">
        <f>_xlfn.IFNA(INDEX('Set Up'!D$23:D$40,MATCH(TEXT($B9,"0"),'Set Up'!$A$23:$A$40,0)),0)</f>
        <v>0</v>
      </c>
      <c r="F9" s="41">
        <f>IF(B9="",0,'Set Up'!$E$16)</f>
        <v>0</v>
      </c>
      <c r="G9" s="42">
        <f>'Set Up'!$E$12</f>
        <v>1</v>
      </c>
      <c r="H9" s="43">
        <f t="shared" si="8"/>
        <v>0</v>
      </c>
      <c r="I9" s="44"/>
      <c r="J9" s="45">
        <f t="shared" si="1"/>
        <v>0</v>
      </c>
      <c r="K9" s="40">
        <f>Cars!B9</f>
        <v>0</v>
      </c>
      <c r="L9" s="16">
        <f>_xlfn.IFNA(INDEX('Set Up'!F$23:F$40,MATCH(SUBSTITUTE(SUBSTITUTE(TEXT(B9,"0"),5,3),4,3),'Set Up'!$A$23:$A$40,0)),0)</f>
        <v>0</v>
      </c>
      <c r="M9" s="40">
        <f>Cars!I9</f>
        <v>0</v>
      </c>
      <c r="N9" s="16">
        <f>_xlfn.IFNA(INDEX('Set Up'!F$23:F$40,MATCH(TEXT(B9,"0"),'Set Up'!$A$23:$A$40,0)),0)</f>
        <v>0</v>
      </c>
      <c r="O9" s="45">
        <f t="shared" si="2"/>
        <v>0</v>
      </c>
      <c r="P9" s="46"/>
      <c r="Q9" s="47">
        <f>IF(OR(ISBLANK(B9),P9=0),0,IF(VALUE(RIGHT(B9,1))&lt;3,ROUND((INDEX('Set Up'!G$23:G$40,MATCH(TEXT($B9,0),'Set Up'!$A$23:$A$40,0))-1)*P9,1),0))</f>
        <v>0</v>
      </c>
      <c r="R9" s="46"/>
      <c r="S9" s="48">
        <f t="shared" si="3"/>
        <v>0</v>
      </c>
      <c r="T9" s="55"/>
      <c r="U9" s="53">
        <f>Cars!S9</f>
        <v>0</v>
      </c>
      <c r="V9" s="56"/>
      <c r="W9" s="48">
        <f t="shared" si="4"/>
        <v>0</v>
      </c>
      <c r="X9" s="52"/>
      <c r="Y9" s="52"/>
      <c r="Z9" s="53">
        <f t="shared" si="5"/>
        <v>0</v>
      </c>
      <c r="AA9" s="54"/>
      <c r="AB9" s="48">
        <f t="shared" si="6"/>
        <v>0</v>
      </c>
      <c r="AC9" s="54"/>
      <c r="AD9" s="48">
        <f t="shared" si="7"/>
        <v>0</v>
      </c>
    </row>
    <row r="10" spans="1:30" ht="12.75" customHeight="1">
      <c r="A10" s="38"/>
      <c r="B10" s="39"/>
      <c r="C10" s="13"/>
      <c r="D10" s="13"/>
      <c r="E10" s="25">
        <f>_xlfn.IFNA(INDEX('Set Up'!D$23:D$40,MATCH(TEXT($B10,"0"),'Set Up'!$A$23:$A$40,0)),0)</f>
        <v>0</v>
      </c>
      <c r="F10" s="41">
        <f>IF(B10="",0,'Set Up'!$E$16)</f>
        <v>0</v>
      </c>
      <c r="G10" s="42">
        <f>'Set Up'!$E$12</f>
        <v>1</v>
      </c>
      <c r="H10" s="43">
        <f t="shared" si="8"/>
        <v>0</v>
      </c>
      <c r="I10" s="44"/>
      <c r="J10" s="45">
        <f t="shared" si="1"/>
        <v>0</v>
      </c>
      <c r="K10" s="40">
        <f>Cars!B10</f>
        <v>0</v>
      </c>
      <c r="L10" s="16">
        <f>_xlfn.IFNA(INDEX('Set Up'!F$23:F$40,MATCH(SUBSTITUTE(SUBSTITUTE(TEXT(B10,"0"),5,3),4,3),'Set Up'!$A$23:$A$40,0)),0)</f>
        <v>0</v>
      </c>
      <c r="M10" s="40">
        <f>Cars!I10</f>
        <v>0</v>
      </c>
      <c r="N10" s="16">
        <f>_xlfn.IFNA(INDEX('Set Up'!F$23:F$40,MATCH(TEXT(B10,"0"),'Set Up'!$A$23:$A$40,0)),0)</f>
        <v>0</v>
      </c>
      <c r="O10" s="45">
        <f t="shared" si="2"/>
        <v>0</v>
      </c>
      <c r="P10" s="46"/>
      <c r="Q10" s="47">
        <f>IF(OR(ISBLANK(B10),P10=0),0,IF(VALUE(RIGHT(B10,1))&lt;3,ROUND((INDEX('Set Up'!G$23:G$40,MATCH(TEXT($B10,0),'Set Up'!$A$23:$A$40,0))-1)*P10,1),0))</f>
        <v>0</v>
      </c>
      <c r="R10" s="46"/>
      <c r="S10" s="48">
        <f t="shared" si="3"/>
        <v>0</v>
      </c>
      <c r="T10" s="55"/>
      <c r="U10" s="53">
        <f>Cars!S10</f>
        <v>0</v>
      </c>
      <c r="V10" s="56"/>
      <c r="W10" s="48">
        <f t="shared" si="4"/>
        <v>0</v>
      </c>
      <c r="X10" s="52"/>
      <c r="Y10" s="52"/>
      <c r="Z10" s="53">
        <f t="shared" si="5"/>
        <v>0</v>
      </c>
      <c r="AA10" s="54"/>
      <c r="AB10" s="48">
        <f t="shared" si="6"/>
        <v>0</v>
      </c>
      <c r="AC10" s="54"/>
      <c r="AD10" s="48">
        <f t="shared" si="7"/>
        <v>0</v>
      </c>
    </row>
    <row r="11" spans="1:30" ht="12.75" customHeight="1">
      <c r="A11" s="38"/>
      <c r="B11" s="39"/>
      <c r="C11" s="13"/>
      <c r="D11" s="13"/>
      <c r="E11" s="25">
        <f>_xlfn.IFNA(INDEX('Set Up'!D$23:D$40,MATCH(TEXT($B11,"0"),'Set Up'!$A$23:$A$40,0)),0)</f>
        <v>0</v>
      </c>
      <c r="F11" s="41">
        <f>IF(B11="",0,'Set Up'!$E$16)</f>
        <v>0</v>
      </c>
      <c r="G11" s="42">
        <f>'Set Up'!$E$12</f>
        <v>1</v>
      </c>
      <c r="H11" s="43">
        <f t="shared" si="8"/>
        <v>0</v>
      </c>
      <c r="I11" s="44"/>
      <c r="J11" s="45">
        <f t="shared" si="1"/>
        <v>0</v>
      </c>
      <c r="K11" s="40">
        <f>Cars!B11</f>
        <v>0</v>
      </c>
      <c r="L11" s="16">
        <f>_xlfn.IFNA(INDEX('Set Up'!F$23:F$40,MATCH(SUBSTITUTE(SUBSTITUTE(TEXT(B11,"0"),5,3),4,3),'Set Up'!$A$23:$A$40,0)),0)</f>
        <v>0</v>
      </c>
      <c r="M11" s="40">
        <f>Cars!I11</f>
        <v>0</v>
      </c>
      <c r="N11" s="16">
        <f>_xlfn.IFNA(INDEX('Set Up'!F$23:F$40,MATCH(TEXT(B11,"0"),'Set Up'!$A$23:$A$40,0)),0)</f>
        <v>0</v>
      </c>
      <c r="O11" s="45">
        <f t="shared" si="2"/>
        <v>0</v>
      </c>
      <c r="P11" s="46"/>
      <c r="Q11" s="47">
        <f>IF(OR(ISBLANK(B11),P11=0),0,IF(VALUE(RIGHT(B11,1))&lt;3,ROUND((INDEX('Set Up'!G$23:G$40,MATCH(TEXT($B11,0),'Set Up'!$A$23:$A$40,0))-1)*P11,1),0))</f>
        <v>0</v>
      </c>
      <c r="R11" s="46"/>
      <c r="S11" s="48">
        <f t="shared" si="3"/>
        <v>0</v>
      </c>
      <c r="T11" s="55"/>
      <c r="U11" s="53">
        <f>Cars!S11</f>
        <v>0</v>
      </c>
      <c r="V11" s="56"/>
      <c r="W11" s="48">
        <f t="shared" si="4"/>
        <v>0</v>
      </c>
      <c r="X11" s="52"/>
      <c r="Y11" s="52"/>
      <c r="Z11" s="53">
        <f t="shared" si="5"/>
        <v>0</v>
      </c>
      <c r="AA11" s="54"/>
      <c r="AB11" s="48">
        <f t="shared" si="6"/>
        <v>0</v>
      </c>
      <c r="AC11" s="54"/>
      <c r="AD11" s="48">
        <f t="shared" si="7"/>
        <v>0</v>
      </c>
    </row>
    <row r="12" spans="1:30" ht="12.75" customHeight="1">
      <c r="A12" s="38"/>
      <c r="B12" s="107"/>
      <c r="C12" s="13"/>
      <c r="D12" s="13"/>
      <c r="E12" s="25">
        <f>_xlfn.IFNA(INDEX('Set Up'!D$23:D$40,MATCH(TEXT($B12,"0"),'Set Up'!$A$23:$A$40,0)),0)</f>
        <v>0</v>
      </c>
      <c r="F12" s="41">
        <f>IF(B12="",0,'Set Up'!$E$16)</f>
        <v>0</v>
      </c>
      <c r="G12" s="42">
        <f>'Set Up'!$E$12</f>
        <v>1</v>
      </c>
      <c r="H12" s="43">
        <f t="shared" si="8"/>
        <v>0</v>
      </c>
      <c r="I12" s="44"/>
      <c r="J12" s="45">
        <f t="shared" si="1"/>
        <v>0</v>
      </c>
      <c r="K12" s="40">
        <f>Cars!B12</f>
        <v>0</v>
      </c>
      <c r="L12" s="16">
        <f>_xlfn.IFNA(INDEX('Set Up'!F$23:F$40,MATCH(SUBSTITUTE(SUBSTITUTE(TEXT(B12,"0"),5,3),4,3),'Set Up'!$A$23:$A$40,0)),0)</f>
        <v>0</v>
      </c>
      <c r="M12" s="40">
        <f>Cars!I12</f>
        <v>0</v>
      </c>
      <c r="N12" s="16">
        <f>_xlfn.IFNA(INDEX('Set Up'!F$23:F$40,MATCH(TEXT(B12,"0"),'Set Up'!$A$23:$A$40,0)),0)</f>
        <v>0</v>
      </c>
      <c r="O12" s="45">
        <f t="shared" si="2"/>
        <v>0</v>
      </c>
      <c r="P12" s="46"/>
      <c r="Q12" s="47">
        <f>IF(OR(ISBLANK(B12),P12=0),0,IF(VALUE(RIGHT(B12,1))&lt;3,ROUND((INDEX('Set Up'!G$23:G$40,MATCH(TEXT($B12,0),'Set Up'!$A$23:$A$40,0))-1)*P12,1),0))</f>
        <v>0</v>
      </c>
      <c r="R12" s="46"/>
      <c r="S12" s="48">
        <f t="shared" si="3"/>
        <v>0</v>
      </c>
      <c r="T12" s="55"/>
      <c r="U12" s="53">
        <f>Cars!S12</f>
        <v>0</v>
      </c>
      <c r="V12" s="56"/>
      <c r="W12" s="48">
        <f t="shared" si="4"/>
        <v>0</v>
      </c>
      <c r="X12" s="52"/>
      <c r="Y12" s="52"/>
      <c r="Z12" s="53">
        <f t="shared" si="5"/>
        <v>0</v>
      </c>
      <c r="AA12" s="54"/>
      <c r="AB12" s="48">
        <f t="shared" si="6"/>
        <v>0</v>
      </c>
      <c r="AC12" s="54"/>
      <c r="AD12" s="48">
        <f t="shared" si="7"/>
        <v>0</v>
      </c>
    </row>
    <row r="13" spans="1:30" ht="12.75" customHeight="1">
      <c r="A13" s="38"/>
      <c r="B13" s="39"/>
      <c r="C13" s="13"/>
      <c r="D13" s="13"/>
      <c r="E13" s="25">
        <f>_xlfn.IFNA(INDEX('Set Up'!D$23:D$40,MATCH(TEXT($B13,"0"),'Set Up'!$A$23:$A$40,0)),0)</f>
        <v>0</v>
      </c>
      <c r="F13" s="41">
        <f>IF(B13="",0,'Set Up'!$E$16)</f>
        <v>0</v>
      </c>
      <c r="G13" s="42">
        <f>'Set Up'!$E$12</f>
        <v>1</v>
      </c>
      <c r="H13" s="43">
        <f t="shared" si="8"/>
        <v>0</v>
      </c>
      <c r="I13" s="44"/>
      <c r="J13" s="45">
        <f t="shared" si="1"/>
        <v>0</v>
      </c>
      <c r="K13" s="40">
        <f>Cars!B13</f>
        <v>0</v>
      </c>
      <c r="L13" s="16">
        <f>_xlfn.IFNA(INDEX('Set Up'!F$23:F$40,MATCH(SUBSTITUTE(SUBSTITUTE(TEXT(B13,"0"),5,3),4,3),'Set Up'!$A$23:$A$40,0)),0)</f>
        <v>0</v>
      </c>
      <c r="M13" s="40">
        <f>Cars!I13</f>
        <v>0</v>
      </c>
      <c r="N13" s="16">
        <f>_xlfn.IFNA(INDEX('Set Up'!F$23:F$40,MATCH(TEXT(B13,"0"),'Set Up'!$A$23:$A$40,0)),0)</f>
        <v>0</v>
      </c>
      <c r="O13" s="45">
        <f t="shared" si="2"/>
        <v>0</v>
      </c>
      <c r="P13" s="46"/>
      <c r="Q13" s="47">
        <f>IF(OR(ISBLANK(B13),P13=0),0,IF(VALUE(RIGHT(B13,1))&lt;3,ROUND((INDEX('Set Up'!G$23:G$40,MATCH(TEXT($B13,0),'Set Up'!$A$23:$A$40,0))-1)*P13,1),0))</f>
        <v>0</v>
      </c>
      <c r="R13" s="46"/>
      <c r="S13" s="48">
        <f t="shared" si="3"/>
        <v>0</v>
      </c>
      <c r="T13" s="55"/>
      <c r="U13" s="53">
        <f>Cars!S13</f>
        <v>0</v>
      </c>
      <c r="V13" s="56"/>
      <c r="W13" s="48">
        <f t="shared" si="4"/>
        <v>0</v>
      </c>
      <c r="X13" s="52"/>
      <c r="Y13" s="52"/>
      <c r="Z13" s="53">
        <f t="shared" si="5"/>
        <v>0</v>
      </c>
      <c r="AA13" s="54"/>
      <c r="AB13" s="48">
        <f t="shared" si="6"/>
        <v>0</v>
      </c>
      <c r="AC13" s="54"/>
      <c r="AD13" s="48">
        <f t="shared" si="7"/>
        <v>0</v>
      </c>
    </row>
    <row r="14" spans="1:30" ht="12.75" customHeight="1">
      <c r="A14" s="38"/>
      <c r="B14" s="39"/>
      <c r="C14" s="13"/>
      <c r="D14" s="13"/>
      <c r="E14" s="25">
        <f>_xlfn.IFNA(INDEX('Set Up'!D$23:D$40,MATCH(TEXT($B14,"0"),'Set Up'!$A$23:$A$40,0)),0)</f>
        <v>0</v>
      </c>
      <c r="F14" s="41">
        <f>IF(B14="",0,'Set Up'!$E$16)</f>
        <v>0</v>
      </c>
      <c r="G14" s="42">
        <f>'Set Up'!$E$12</f>
        <v>1</v>
      </c>
      <c r="H14" s="43">
        <f t="shared" si="8"/>
        <v>0</v>
      </c>
      <c r="I14" s="44"/>
      <c r="J14" s="45">
        <f t="shared" si="1"/>
        <v>0</v>
      </c>
      <c r="K14" s="40">
        <f>Cars!B14</f>
        <v>0</v>
      </c>
      <c r="L14" s="16">
        <f>_xlfn.IFNA(INDEX('Set Up'!F$23:F$40,MATCH(SUBSTITUTE(SUBSTITUTE(TEXT(B14,"0"),5,3),4,3),'Set Up'!$A$23:$A$40,0)),0)</f>
        <v>0</v>
      </c>
      <c r="M14" s="40">
        <f>Cars!I14</f>
        <v>0</v>
      </c>
      <c r="N14" s="16">
        <f>_xlfn.IFNA(INDEX('Set Up'!F$23:F$40,MATCH(TEXT(B14,"0"),'Set Up'!$A$23:$A$40,0)),0)</f>
        <v>0</v>
      </c>
      <c r="O14" s="45">
        <f t="shared" si="2"/>
        <v>0</v>
      </c>
      <c r="P14" s="46"/>
      <c r="Q14" s="47">
        <f>IF(OR(ISBLANK(B14),P14=0),0,IF(VALUE(RIGHT(B14,1))&lt;3,ROUND((INDEX('Set Up'!G$23:G$40,MATCH(TEXT($B14,0),'Set Up'!$A$23:$A$40,0))-1)*P14,1),0))</f>
        <v>0</v>
      </c>
      <c r="R14" s="46"/>
      <c r="S14" s="48">
        <f t="shared" si="3"/>
        <v>0</v>
      </c>
      <c r="T14" s="55"/>
      <c r="U14" s="53">
        <f>Cars!S14</f>
        <v>0</v>
      </c>
      <c r="V14" s="56"/>
      <c r="W14" s="48">
        <f t="shared" si="4"/>
        <v>0</v>
      </c>
      <c r="X14" s="52"/>
      <c r="Y14" s="52"/>
      <c r="Z14" s="53">
        <f t="shared" si="5"/>
        <v>0</v>
      </c>
      <c r="AA14" s="54"/>
      <c r="AB14" s="48">
        <f t="shared" si="6"/>
        <v>0</v>
      </c>
      <c r="AC14" s="54"/>
      <c r="AD14" s="48">
        <f t="shared" si="7"/>
        <v>0</v>
      </c>
    </row>
    <row r="15" spans="1:30" ht="12.75" customHeight="1">
      <c r="A15" s="38"/>
      <c r="B15" s="39"/>
      <c r="C15" s="13"/>
      <c r="D15" s="13"/>
      <c r="E15" s="25">
        <f>_xlfn.IFNA(INDEX('Set Up'!D$23:D$40,MATCH(TEXT($B15,"0"),'Set Up'!$A$23:$A$40,0)),0)</f>
        <v>0</v>
      </c>
      <c r="F15" s="41">
        <f>IF(B15="",0,'Set Up'!$E$16)</f>
        <v>0</v>
      </c>
      <c r="G15" s="42">
        <f>'Set Up'!$E$12</f>
        <v>1</v>
      </c>
      <c r="H15" s="43">
        <f t="shared" si="8"/>
        <v>0</v>
      </c>
      <c r="I15" s="44"/>
      <c r="J15" s="45">
        <f t="shared" si="1"/>
        <v>0</v>
      </c>
      <c r="K15" s="40">
        <f>Cars!B15</f>
        <v>0</v>
      </c>
      <c r="L15" s="16">
        <f>_xlfn.IFNA(INDEX('Set Up'!F$23:F$40,MATCH(SUBSTITUTE(SUBSTITUTE(TEXT(B15,"0"),5,3),4,3),'Set Up'!$A$23:$A$40,0)),0)</f>
        <v>0</v>
      </c>
      <c r="M15" s="40">
        <f>Cars!I15</f>
        <v>0</v>
      </c>
      <c r="N15" s="16">
        <f>_xlfn.IFNA(INDEX('Set Up'!F$23:F$40,MATCH(TEXT(B15,"0"),'Set Up'!$A$23:$A$40,0)),0)</f>
        <v>0</v>
      </c>
      <c r="O15" s="45">
        <f t="shared" si="2"/>
        <v>0</v>
      </c>
      <c r="P15" s="46"/>
      <c r="Q15" s="47">
        <f>IF(OR(ISBLANK(B15),P15=0),0,IF(VALUE(RIGHT(B15,1))&lt;3,ROUND((INDEX('Set Up'!G$23:G$40,MATCH(TEXT($B15,0),'Set Up'!$A$23:$A$40,0))-1)*P15,1),0))</f>
        <v>0</v>
      </c>
      <c r="R15" s="46"/>
      <c r="S15" s="48">
        <f t="shared" si="3"/>
        <v>0</v>
      </c>
      <c r="T15" s="55"/>
      <c r="U15" s="53">
        <f>Cars!S15</f>
        <v>0</v>
      </c>
      <c r="V15" s="56"/>
      <c r="W15" s="48">
        <f t="shared" si="4"/>
        <v>0</v>
      </c>
      <c r="X15" s="52"/>
      <c r="Y15" s="52"/>
      <c r="Z15" s="53">
        <f t="shared" si="5"/>
        <v>0</v>
      </c>
      <c r="AA15" s="54"/>
      <c r="AB15" s="48">
        <f t="shared" si="6"/>
        <v>0</v>
      </c>
      <c r="AC15" s="54"/>
      <c r="AD15" s="48">
        <f t="shared" si="7"/>
        <v>0</v>
      </c>
    </row>
    <row r="16" spans="1:30" ht="12.75" customHeight="1">
      <c r="A16" s="38"/>
      <c r="B16" s="39"/>
      <c r="C16" s="13"/>
      <c r="D16" s="13"/>
      <c r="E16" s="25">
        <f>_xlfn.IFNA(INDEX('Set Up'!D$23:D$40,MATCH(TEXT($B16,"0"),'Set Up'!$A$23:$A$40,0)),0)</f>
        <v>0</v>
      </c>
      <c r="F16" s="41">
        <f>IF(B16="",0,'Set Up'!$E$16)</f>
        <v>0</v>
      </c>
      <c r="G16" s="42">
        <f>'Set Up'!$E$12</f>
        <v>1</v>
      </c>
      <c r="H16" s="43">
        <f t="shared" si="8"/>
        <v>0</v>
      </c>
      <c r="I16" s="44"/>
      <c r="J16" s="45">
        <f t="shared" si="1"/>
        <v>0</v>
      </c>
      <c r="K16" s="40">
        <f>Cars!B16</f>
        <v>0</v>
      </c>
      <c r="L16" s="16">
        <f>_xlfn.IFNA(INDEX('Set Up'!F$23:F$40,MATCH(SUBSTITUTE(SUBSTITUTE(TEXT(B16,"0"),5,3),4,3),'Set Up'!$A$23:$A$40,0)),0)</f>
        <v>0</v>
      </c>
      <c r="M16" s="40">
        <f>Cars!I16</f>
        <v>0</v>
      </c>
      <c r="N16" s="16">
        <f>_xlfn.IFNA(INDEX('Set Up'!F$23:F$40,MATCH(TEXT(B16,"0"),'Set Up'!$A$23:$A$40,0)),0)</f>
        <v>0</v>
      </c>
      <c r="O16" s="45">
        <f t="shared" si="2"/>
        <v>0</v>
      </c>
      <c r="P16" s="46"/>
      <c r="Q16" s="47">
        <f>IF(OR(ISBLANK(B16),P16=0),0,IF(VALUE(RIGHT(B16,1))&lt;3,ROUND((INDEX('Set Up'!G$23:G$40,MATCH(TEXT($B16,0),'Set Up'!$A$23:$A$40,0))-1)*P16,1),0))</f>
        <v>0</v>
      </c>
      <c r="R16" s="46"/>
      <c r="S16" s="48">
        <f t="shared" si="3"/>
        <v>0</v>
      </c>
      <c r="T16" s="55"/>
      <c r="U16" s="53">
        <f>Cars!S16</f>
        <v>0</v>
      </c>
      <c r="V16" s="56"/>
      <c r="W16" s="48">
        <f t="shared" si="4"/>
        <v>0</v>
      </c>
      <c r="X16" s="52"/>
      <c r="Y16" s="52"/>
      <c r="Z16" s="53">
        <f t="shared" si="5"/>
        <v>0</v>
      </c>
      <c r="AA16" s="54"/>
      <c r="AB16" s="48">
        <f t="shared" si="6"/>
        <v>0</v>
      </c>
      <c r="AC16" s="54"/>
      <c r="AD16" s="48">
        <f t="shared" si="7"/>
        <v>0</v>
      </c>
    </row>
    <row r="17" spans="1:30" ht="12.75" customHeight="1">
      <c r="A17" s="38"/>
      <c r="B17" s="107"/>
      <c r="C17" s="13"/>
      <c r="D17" s="13"/>
      <c r="E17" s="25">
        <f>_xlfn.IFNA(INDEX('Set Up'!D$23:D$40,MATCH(TEXT($B17,"0"),'Set Up'!$A$23:$A$40,0)),0)</f>
        <v>0</v>
      </c>
      <c r="F17" s="41">
        <f>IF(B17="",0,'Set Up'!$E$16)</f>
        <v>0</v>
      </c>
      <c r="G17" s="42">
        <f>'Set Up'!$E$12</f>
        <v>1</v>
      </c>
      <c r="H17" s="43">
        <f t="shared" si="8"/>
        <v>0</v>
      </c>
      <c r="I17" s="44"/>
      <c r="J17" s="45">
        <f t="shared" si="1"/>
        <v>0</v>
      </c>
      <c r="K17" s="40">
        <f>Cars!B17</f>
        <v>0</v>
      </c>
      <c r="L17" s="16">
        <f>_xlfn.IFNA(INDEX('Set Up'!F$23:F$40,MATCH(SUBSTITUTE(SUBSTITUTE(TEXT(B17,"0"),5,3),4,3),'Set Up'!$A$23:$A$40,0)),0)</f>
        <v>0</v>
      </c>
      <c r="M17" s="40">
        <f>Cars!I17</f>
        <v>0</v>
      </c>
      <c r="N17" s="16">
        <f>_xlfn.IFNA(INDEX('Set Up'!F$23:F$40,MATCH(TEXT(B17,"0"),'Set Up'!$A$23:$A$40,0)),0)</f>
        <v>0</v>
      </c>
      <c r="O17" s="45">
        <f t="shared" si="2"/>
        <v>0</v>
      </c>
      <c r="P17" s="46"/>
      <c r="Q17" s="47">
        <f>IF(OR(ISBLANK(B17),P17=0),0,IF(VALUE(RIGHT(B17,1))&lt;3,ROUND((INDEX('Set Up'!G$23:G$40,MATCH(TEXT($B17,0),'Set Up'!$A$23:$A$40,0))-1)*P17,1),0))</f>
        <v>0</v>
      </c>
      <c r="R17" s="46"/>
      <c r="S17" s="48">
        <f t="shared" si="3"/>
        <v>0</v>
      </c>
      <c r="T17" s="55"/>
      <c r="U17" s="53">
        <f>Cars!S17</f>
        <v>0</v>
      </c>
      <c r="V17" s="56"/>
      <c r="W17" s="48">
        <f t="shared" si="4"/>
        <v>0</v>
      </c>
      <c r="X17" s="52"/>
      <c r="Y17" s="52"/>
      <c r="Z17" s="53">
        <f t="shared" si="5"/>
        <v>0</v>
      </c>
      <c r="AA17" s="54"/>
      <c r="AB17" s="48">
        <f t="shared" si="6"/>
        <v>0</v>
      </c>
      <c r="AC17" s="54"/>
      <c r="AD17" s="48">
        <f t="shared" si="7"/>
        <v>0</v>
      </c>
    </row>
    <row r="18" spans="1:30" ht="12.75" customHeight="1">
      <c r="A18" s="38"/>
      <c r="B18" s="39" t="s">
        <v>1</v>
      </c>
      <c r="C18" s="13"/>
      <c r="D18" s="13"/>
      <c r="E18" s="25">
        <f>_xlfn.IFNA(INDEX('Set Up'!D$23:D$40,MATCH(TEXT($B18,"0"),'Set Up'!$A$23:$A$40,0)),0)</f>
        <v>0</v>
      </c>
      <c r="F18" s="41">
        <f>IF(B18="",0,'Set Up'!$E$16)</f>
        <v>0</v>
      </c>
      <c r="G18" s="42">
        <f>'Set Up'!$E$12</f>
        <v>1</v>
      </c>
      <c r="H18" s="43">
        <f t="shared" si="8"/>
        <v>0</v>
      </c>
      <c r="I18" s="44"/>
      <c r="J18" s="45">
        <f t="shared" si="1"/>
        <v>0</v>
      </c>
      <c r="K18" s="40">
        <f>Cars!B18</f>
        <v>0</v>
      </c>
      <c r="L18" s="16">
        <f>_xlfn.IFNA(INDEX('Set Up'!F$23:F$40,MATCH(SUBSTITUTE(SUBSTITUTE(TEXT(B18,"0"),5,3),4,3),'Set Up'!$A$23:$A$40,0)),0)</f>
        <v>0</v>
      </c>
      <c r="M18" s="40">
        <f>Cars!I18</f>
        <v>0</v>
      </c>
      <c r="N18" s="16">
        <f>_xlfn.IFNA(INDEX('Set Up'!F$23:F$40,MATCH(TEXT(B18,"0"),'Set Up'!$A$23:$A$40,0)),0)</f>
        <v>0</v>
      </c>
      <c r="O18" s="45">
        <f t="shared" si="2"/>
        <v>0</v>
      </c>
      <c r="P18" s="46"/>
      <c r="Q18" s="47">
        <f>IF(OR(ISBLANK(B18),P18=0),0,IF(VALUE(RIGHT(B18,1))&lt;3,ROUND((INDEX('Set Up'!G$23:G$40,MATCH(TEXT($B18,0),'Set Up'!$A$23:$A$40,0))-1)*P18,1),0))</f>
        <v>0</v>
      </c>
      <c r="R18" s="46"/>
      <c r="S18" s="48">
        <f t="shared" si="3"/>
        <v>0</v>
      </c>
      <c r="T18" s="55"/>
      <c r="U18" s="53">
        <f>Cars!S18</f>
        <v>0</v>
      </c>
      <c r="V18" s="56"/>
      <c r="W18" s="48">
        <f t="shared" si="4"/>
        <v>0</v>
      </c>
      <c r="X18" s="52"/>
      <c r="Y18" s="52"/>
      <c r="Z18" s="53">
        <f t="shared" si="5"/>
        <v>0</v>
      </c>
      <c r="AA18" s="54"/>
      <c r="AB18" s="48">
        <f t="shared" si="6"/>
        <v>0</v>
      </c>
      <c r="AC18" s="54"/>
      <c r="AD18" s="48">
        <f t="shared" si="7"/>
        <v>0</v>
      </c>
    </row>
    <row r="19" spans="1:30" ht="12.75" customHeight="1">
      <c r="A19" s="38"/>
      <c r="B19" s="39" t="s">
        <v>1</v>
      </c>
      <c r="C19" s="13"/>
      <c r="D19" s="13"/>
      <c r="E19" s="25">
        <f>_xlfn.IFNA(INDEX('Set Up'!D$23:D$40,MATCH(TEXT($B19,"0"),'Set Up'!$A$23:$A$40,0)),0)</f>
        <v>0</v>
      </c>
      <c r="F19" s="41">
        <f>IF(B19="",0,'Set Up'!$E$16)</f>
        <v>0</v>
      </c>
      <c r="G19" s="42">
        <f>'Set Up'!$E$12</f>
        <v>1</v>
      </c>
      <c r="H19" s="43">
        <f t="shared" si="8"/>
        <v>0</v>
      </c>
      <c r="I19" s="44"/>
      <c r="J19" s="45">
        <f t="shared" si="1"/>
        <v>0</v>
      </c>
      <c r="K19" s="40">
        <f>Cars!B19</f>
        <v>0</v>
      </c>
      <c r="L19" s="16">
        <f>_xlfn.IFNA(INDEX('Set Up'!F$23:F$40,MATCH(SUBSTITUTE(SUBSTITUTE(TEXT(B19,"0"),5,3),4,3),'Set Up'!$A$23:$A$40,0)),0)</f>
        <v>0</v>
      </c>
      <c r="M19" s="40">
        <f>Cars!I19</f>
        <v>0</v>
      </c>
      <c r="N19" s="16">
        <f>_xlfn.IFNA(INDEX('Set Up'!F$23:F$40,MATCH(TEXT(B19,"0"),'Set Up'!$A$23:$A$40,0)),0)</f>
        <v>0</v>
      </c>
      <c r="O19" s="45">
        <f t="shared" si="2"/>
        <v>0</v>
      </c>
      <c r="P19" s="46"/>
      <c r="Q19" s="47">
        <f>IF(OR(ISBLANK(B19),P19=0),0,IF(VALUE(RIGHT(B19,1))&lt;3,ROUND((INDEX('Set Up'!G$23:G$40,MATCH(TEXT($B19,0),'Set Up'!$A$23:$A$40,0))-1)*P19,1),0))</f>
        <v>0</v>
      </c>
      <c r="R19" s="46"/>
      <c r="S19" s="48">
        <f t="shared" si="3"/>
        <v>0</v>
      </c>
      <c r="T19" s="55"/>
      <c r="U19" s="53">
        <f>Cars!S19</f>
        <v>0</v>
      </c>
      <c r="V19" s="56"/>
      <c r="W19" s="48">
        <f t="shared" si="4"/>
        <v>0</v>
      </c>
      <c r="X19" s="52"/>
      <c r="Y19" s="52"/>
      <c r="Z19" s="53">
        <f t="shared" si="5"/>
        <v>0</v>
      </c>
      <c r="AA19" s="54"/>
      <c r="AB19" s="48">
        <f t="shared" si="6"/>
        <v>0</v>
      </c>
      <c r="AC19" s="54"/>
      <c r="AD19" s="48">
        <f t="shared" si="7"/>
        <v>0</v>
      </c>
    </row>
    <row r="20" spans="1:30" ht="12.75" customHeight="1">
      <c r="A20" s="38"/>
      <c r="B20" s="39" t="s">
        <v>1</v>
      </c>
      <c r="C20" s="13"/>
      <c r="D20" s="13"/>
      <c r="E20" s="25">
        <f>_xlfn.IFNA(INDEX('Set Up'!D$23:D$40,MATCH(TEXT($B20,"0"),'Set Up'!$A$23:$A$40,0)),0)</f>
        <v>0</v>
      </c>
      <c r="F20" s="41">
        <f>IF(B20="",0,'Set Up'!$E$16)</f>
        <v>0</v>
      </c>
      <c r="G20" s="42">
        <f>'Set Up'!$E$12</f>
        <v>1</v>
      </c>
      <c r="H20" s="43">
        <f t="shared" si="8"/>
        <v>0</v>
      </c>
      <c r="I20" s="44"/>
      <c r="J20" s="45">
        <f t="shared" si="1"/>
        <v>0</v>
      </c>
      <c r="K20" s="40">
        <f>Cars!B20</f>
        <v>0</v>
      </c>
      <c r="L20" s="16">
        <f>_xlfn.IFNA(INDEX('Set Up'!F$23:F$40,MATCH(SUBSTITUTE(SUBSTITUTE(TEXT(B20,"0"),5,3),4,3),'Set Up'!$A$23:$A$40,0)),0)</f>
        <v>0</v>
      </c>
      <c r="M20" s="40">
        <f>Cars!I20</f>
        <v>0</v>
      </c>
      <c r="N20" s="16">
        <f>_xlfn.IFNA(INDEX('Set Up'!F$23:F$40,MATCH(TEXT(B20,"0"),'Set Up'!$A$23:$A$40,0)),0)</f>
        <v>0</v>
      </c>
      <c r="O20" s="45">
        <f t="shared" si="2"/>
        <v>0</v>
      </c>
      <c r="P20" s="46"/>
      <c r="Q20" s="47">
        <f>IF(OR(ISBLANK(B20),P20=0),0,IF(VALUE(RIGHT(B20,1))&lt;3,ROUND((INDEX('Set Up'!G$23:G$40,MATCH(TEXT($B20,0),'Set Up'!$A$23:$A$40,0))-1)*P20,1),0))</f>
        <v>0</v>
      </c>
      <c r="R20" s="46"/>
      <c r="S20" s="48">
        <f t="shared" si="3"/>
        <v>0</v>
      </c>
      <c r="T20" s="55"/>
      <c r="U20" s="53">
        <f>Cars!S20</f>
        <v>0</v>
      </c>
      <c r="V20" s="56"/>
      <c r="W20" s="48">
        <f t="shared" si="4"/>
        <v>0</v>
      </c>
      <c r="X20" s="52"/>
      <c r="Y20" s="52"/>
      <c r="Z20" s="53">
        <f t="shared" si="5"/>
        <v>0</v>
      </c>
      <c r="AA20" s="54"/>
      <c r="AB20" s="48">
        <f t="shared" si="6"/>
        <v>0</v>
      </c>
      <c r="AC20" s="54"/>
      <c r="AD20" s="48">
        <f t="shared" si="7"/>
        <v>0</v>
      </c>
    </row>
    <row r="21" spans="1:30" ht="12.75" customHeight="1">
      <c r="A21" s="38"/>
      <c r="B21" s="39" t="s">
        <v>1</v>
      </c>
      <c r="C21" s="13"/>
      <c r="D21" s="13"/>
      <c r="E21" s="25">
        <f>_xlfn.IFNA(INDEX('Set Up'!D$23:D$40,MATCH(TEXT($B21,"0"),'Set Up'!$A$23:$A$40,0)),0)</f>
        <v>0</v>
      </c>
      <c r="F21" s="41">
        <f>IF(B21="",0,'Set Up'!$E$16)</f>
        <v>0</v>
      </c>
      <c r="G21" s="42">
        <f>'Set Up'!$E$12</f>
        <v>1</v>
      </c>
      <c r="H21" s="43">
        <f t="shared" si="8"/>
        <v>0</v>
      </c>
      <c r="I21" s="44"/>
      <c r="J21" s="45">
        <f t="shared" si="1"/>
        <v>0</v>
      </c>
      <c r="K21" s="40">
        <f>Cars!B21</f>
        <v>0</v>
      </c>
      <c r="L21" s="16">
        <f>_xlfn.IFNA(INDEX('Set Up'!F$23:F$40,MATCH(SUBSTITUTE(SUBSTITUTE(TEXT(B21,"0"),5,3),4,3),'Set Up'!$A$23:$A$40,0)),0)</f>
        <v>0</v>
      </c>
      <c r="M21" s="40">
        <f>Cars!I21</f>
        <v>0</v>
      </c>
      <c r="N21" s="16">
        <f>_xlfn.IFNA(INDEX('Set Up'!F$23:F$40,MATCH(TEXT(B21,"0"),'Set Up'!$A$23:$A$40,0)),0)</f>
        <v>0</v>
      </c>
      <c r="O21" s="45">
        <f t="shared" si="2"/>
        <v>0</v>
      </c>
      <c r="P21" s="46"/>
      <c r="Q21" s="47">
        <f>IF(OR(ISBLANK(B21),P21=0),0,IF(VALUE(RIGHT(B21,1))&lt;3,ROUND((INDEX('Set Up'!G$23:G$40,MATCH(TEXT($B21,0),'Set Up'!$A$23:$A$40,0))-1)*P21,1),0))</f>
        <v>0</v>
      </c>
      <c r="R21" s="46"/>
      <c r="S21" s="48">
        <f t="shared" si="3"/>
        <v>0</v>
      </c>
      <c r="T21" s="55"/>
      <c r="U21" s="53">
        <f>Cars!S21</f>
        <v>0</v>
      </c>
      <c r="V21" s="56"/>
      <c r="W21" s="48">
        <f t="shared" si="4"/>
        <v>0</v>
      </c>
      <c r="X21" s="52"/>
      <c r="Y21" s="52"/>
      <c r="Z21" s="53">
        <f t="shared" si="5"/>
        <v>0</v>
      </c>
      <c r="AA21" s="54"/>
      <c r="AB21" s="48">
        <f t="shared" si="6"/>
        <v>0</v>
      </c>
      <c r="AC21" s="54"/>
      <c r="AD21" s="48">
        <f t="shared" si="7"/>
        <v>0</v>
      </c>
    </row>
    <row r="22" spans="1:30" ht="12.75" customHeight="1">
      <c r="A22" s="38"/>
      <c r="B22" s="39" t="s">
        <v>1</v>
      </c>
      <c r="C22" s="13"/>
      <c r="D22" s="13"/>
      <c r="E22" s="25">
        <f>_xlfn.IFNA(INDEX('Set Up'!D$23:D$40,MATCH(TEXT($B22,"0"),'Set Up'!$A$23:$A$40,0)),0)</f>
        <v>0</v>
      </c>
      <c r="F22" s="41">
        <f>IF(B22="",0,'Set Up'!$E$16)</f>
        <v>0</v>
      </c>
      <c r="G22" s="42">
        <f>'Set Up'!$E$12</f>
        <v>1</v>
      </c>
      <c r="H22" s="43">
        <f t="shared" si="8"/>
        <v>0</v>
      </c>
      <c r="I22" s="44"/>
      <c r="J22" s="45">
        <f t="shared" si="1"/>
        <v>0</v>
      </c>
      <c r="K22" s="40">
        <f>Cars!B22</f>
        <v>0</v>
      </c>
      <c r="L22" s="16">
        <f>_xlfn.IFNA(INDEX('Set Up'!F$23:F$40,MATCH(SUBSTITUTE(SUBSTITUTE(TEXT(B22,"0"),5,3),4,3),'Set Up'!$A$23:$A$40,0)),0)</f>
        <v>0</v>
      </c>
      <c r="M22" s="40">
        <f>Cars!I22</f>
        <v>0</v>
      </c>
      <c r="N22" s="16">
        <f>_xlfn.IFNA(INDEX('Set Up'!F$23:F$40,MATCH(TEXT(B22,"0"),'Set Up'!$A$23:$A$40,0)),0)</f>
        <v>0</v>
      </c>
      <c r="O22" s="45">
        <f t="shared" si="2"/>
        <v>0</v>
      </c>
      <c r="P22" s="46"/>
      <c r="Q22" s="47">
        <f>IF(OR(ISBLANK(B22),P22=0),0,IF(VALUE(RIGHT(B22,1))&lt;3,ROUND((INDEX('Set Up'!G$23:G$40,MATCH(TEXT($B22,0),'Set Up'!$A$23:$A$40,0))-1)*P22,1),0))</f>
        <v>0</v>
      </c>
      <c r="R22" s="46"/>
      <c r="S22" s="48">
        <f t="shared" si="3"/>
        <v>0</v>
      </c>
      <c r="T22" s="55"/>
      <c r="U22" s="53">
        <f>Cars!S22</f>
        <v>0</v>
      </c>
      <c r="V22" s="56"/>
      <c r="W22" s="48">
        <f t="shared" si="4"/>
        <v>0</v>
      </c>
      <c r="X22" s="52"/>
      <c r="Y22" s="52"/>
      <c r="Z22" s="53">
        <f t="shared" si="5"/>
        <v>0</v>
      </c>
      <c r="AA22" s="54"/>
      <c r="AB22" s="48">
        <f t="shared" si="6"/>
        <v>0</v>
      </c>
      <c r="AC22" s="54"/>
      <c r="AD22" s="48">
        <f t="shared" si="7"/>
        <v>0</v>
      </c>
    </row>
    <row r="23" spans="1:30" ht="12.75" customHeight="1">
      <c r="A23" s="38"/>
      <c r="B23" s="39"/>
      <c r="C23" s="13"/>
      <c r="D23" s="13"/>
      <c r="E23" s="57"/>
      <c r="F23" s="41"/>
      <c r="G23" s="58"/>
      <c r="H23" s="59"/>
      <c r="I23" s="60"/>
      <c r="J23" s="56"/>
      <c r="K23" s="61"/>
      <c r="L23" s="61"/>
      <c r="M23" s="41"/>
      <c r="N23" s="12"/>
      <c r="O23" s="56"/>
      <c r="P23" s="55"/>
      <c r="Q23" s="60"/>
      <c r="R23" s="62"/>
      <c r="S23" s="63"/>
      <c r="T23" s="64"/>
      <c r="U23" s="65"/>
      <c r="V23" s="66"/>
      <c r="W23" s="67"/>
      <c r="X23" s="62"/>
      <c r="Y23" s="62"/>
      <c r="Z23" s="61"/>
      <c r="AA23" s="54"/>
      <c r="AB23" s="63"/>
      <c r="AC23" s="54"/>
      <c r="AD23" s="63"/>
    </row>
    <row r="24" spans="1:30" ht="12.75" customHeight="1">
      <c r="A24" s="68" t="s">
        <v>60</v>
      </c>
      <c r="B24" s="69">
        <f>SUMPRODUCT(--(B3:B22&lt;&gt;""))</f>
        <v>0</v>
      </c>
      <c r="C24" s="28"/>
      <c r="D24" s="28"/>
      <c r="E24" s="70"/>
      <c r="F24" s="71">
        <f>SUM(F3:F23)</f>
        <v>0</v>
      </c>
      <c r="G24" s="72"/>
      <c r="H24" s="73">
        <f t="shared" ref="H24:J24" si="9">SUM(H3:H23)</f>
        <v>0</v>
      </c>
      <c r="I24" s="74">
        <f t="shared" si="9"/>
        <v>0</v>
      </c>
      <c r="J24" s="75">
        <f t="shared" si="9"/>
        <v>0</v>
      </c>
      <c r="K24" s="71">
        <f>SUM(K3:K23)</f>
        <v>0</v>
      </c>
      <c r="L24" s="74"/>
      <c r="M24" s="71">
        <f>SUM(M3:M23)</f>
        <v>0</v>
      </c>
      <c r="N24" s="76"/>
      <c r="O24" s="75">
        <f t="shared" ref="O24:AB24" si="10">SUM(O3:O23)</f>
        <v>0</v>
      </c>
      <c r="P24" s="77">
        <f t="shared" si="10"/>
        <v>0</v>
      </c>
      <c r="Q24" s="78">
        <f t="shared" si="10"/>
        <v>0</v>
      </c>
      <c r="R24" s="79">
        <f t="shared" si="10"/>
        <v>0</v>
      </c>
      <c r="S24" s="79">
        <f t="shared" si="10"/>
        <v>0</v>
      </c>
      <c r="T24" s="77">
        <f t="shared" si="10"/>
        <v>0</v>
      </c>
      <c r="U24" s="74">
        <f t="shared" si="10"/>
        <v>0</v>
      </c>
      <c r="V24" s="75">
        <f t="shared" si="10"/>
        <v>0</v>
      </c>
      <c r="W24" s="79">
        <f t="shared" si="10"/>
        <v>0</v>
      </c>
      <c r="X24" s="79">
        <f t="shared" si="10"/>
        <v>0</v>
      </c>
      <c r="Y24" s="79">
        <f t="shared" si="10"/>
        <v>0</v>
      </c>
      <c r="Z24" s="74">
        <f t="shared" si="10"/>
        <v>0</v>
      </c>
      <c r="AA24" s="74">
        <f t="shared" si="10"/>
        <v>0</v>
      </c>
      <c r="AB24" s="79">
        <f t="shared" si="10"/>
        <v>0</v>
      </c>
      <c r="AC24" s="74">
        <f t="shared" ref="AC24:AD24" si="11">SUM(AC3:AC23)</f>
        <v>0</v>
      </c>
      <c r="AD24" s="79">
        <f t="shared" si="11"/>
        <v>0</v>
      </c>
    </row>
    <row r="25" spans="1:30" ht="12.75" customHeight="1">
      <c r="B25" s="13"/>
      <c r="C25" s="13"/>
      <c r="D25" s="13"/>
      <c r="E25" s="57"/>
      <c r="F25" s="41"/>
      <c r="G25" s="61"/>
      <c r="H25" s="61"/>
      <c r="I25" s="61"/>
      <c r="J25" s="61"/>
      <c r="K25" s="61"/>
      <c r="L25" s="61"/>
      <c r="M25" s="41"/>
      <c r="N25" s="12"/>
      <c r="O25" s="61"/>
      <c r="P25" s="61"/>
      <c r="Q25" s="61"/>
      <c r="R25" s="61"/>
      <c r="S25" s="61"/>
      <c r="T25" s="61"/>
      <c r="U25" s="61"/>
      <c r="V25" s="61"/>
      <c r="W25" s="61"/>
      <c r="X25" s="61"/>
      <c r="Y25" s="61"/>
      <c r="Z25" s="61"/>
    </row>
    <row r="26" spans="1:30" ht="12.75" customHeight="1">
      <c r="A26" s="14" t="s">
        <v>61</v>
      </c>
      <c r="B26" s="69">
        <f>B24-COUNTIFS($D3:$D23,"C*")</f>
        <v>0</v>
      </c>
      <c r="C26" s="13"/>
      <c r="D26" s="13"/>
      <c r="E26" s="57"/>
      <c r="F26" s="41">
        <f>SUMIFS(F3:F23,$D3:$D23,"&lt;&gt;C*")</f>
        <v>0</v>
      </c>
      <c r="G26" s="61"/>
      <c r="H26" s="41">
        <f>SUMIFS(H3:H23,$D3:$D23,"&lt;&gt;C*")</f>
        <v>0</v>
      </c>
      <c r="I26" s="61"/>
      <c r="J26" s="61"/>
      <c r="K26" s="61"/>
      <c r="L26" s="61"/>
      <c r="M26" s="13"/>
      <c r="N26" s="13"/>
      <c r="S26" s="61"/>
      <c r="T26" s="61"/>
      <c r="U26" s="61"/>
      <c r="V26" s="61"/>
      <c r="W26" s="61"/>
      <c r="X26" s="61"/>
      <c r="Y26" s="61"/>
      <c r="Z26" s="61"/>
      <c r="AA26" s="61"/>
    </row>
    <row r="27" spans="1:30" ht="12.75" customHeight="1">
      <c r="B27" s="13"/>
      <c r="C27" s="13"/>
      <c r="D27" s="13"/>
      <c r="E27" s="57"/>
      <c r="F27" s="41"/>
      <c r="G27" s="61"/>
      <c r="H27" s="61"/>
      <c r="I27" s="61"/>
      <c r="J27" s="61"/>
      <c r="K27" s="61"/>
      <c r="L27" s="61"/>
      <c r="M27" s="80"/>
      <c r="N27" s="12"/>
      <c r="O27" s="61"/>
      <c r="P27" s="61"/>
      <c r="Q27" s="61"/>
      <c r="R27" s="61"/>
      <c r="S27" s="61"/>
      <c r="T27" s="61"/>
      <c r="U27" s="61"/>
      <c r="V27" s="61"/>
      <c r="W27" s="61"/>
      <c r="X27" s="61"/>
      <c r="Y27" s="61"/>
      <c r="Z27" s="61"/>
      <c r="AA27" s="61"/>
    </row>
    <row r="28" spans="1:30" ht="12.75" customHeight="1">
      <c r="A28" s="1" t="s">
        <v>62</v>
      </c>
      <c r="B28" s="57"/>
      <c r="C28" s="13"/>
      <c r="D28" s="13"/>
      <c r="E28" s="57"/>
      <c r="F28" s="41"/>
      <c r="G28" s="61"/>
      <c r="H28" s="61"/>
      <c r="I28" s="61"/>
      <c r="J28" s="61"/>
      <c r="K28" s="61"/>
      <c r="L28" s="61"/>
      <c r="M28" s="41"/>
      <c r="N28" s="12"/>
      <c r="O28" s="61"/>
      <c r="P28" s="61"/>
      <c r="Q28" s="61"/>
      <c r="R28" s="61"/>
      <c r="S28" s="61"/>
      <c r="T28" s="61"/>
      <c r="U28" s="61"/>
      <c r="V28" s="61"/>
      <c r="W28" s="61"/>
      <c r="X28" s="61"/>
      <c r="Y28" s="61"/>
      <c r="Z28" s="61"/>
    </row>
    <row r="29" spans="1:30" ht="12.75" customHeight="1">
      <c r="B29" s="13"/>
      <c r="C29" s="13"/>
      <c r="D29" s="13"/>
      <c r="E29" s="13"/>
      <c r="F29" s="13"/>
      <c r="M29" s="13"/>
      <c r="N29" s="13"/>
    </row>
    <row r="30" spans="1:30" ht="12.75" customHeight="1">
      <c r="B30" s="13"/>
      <c r="C30" s="13"/>
      <c r="D30" s="13"/>
      <c r="E30" s="13"/>
      <c r="F30" s="13"/>
      <c r="M30" s="13"/>
      <c r="N30" s="13"/>
    </row>
    <row r="31" spans="1:30" ht="12.75" customHeight="1">
      <c r="B31" s="13"/>
      <c r="C31" s="13"/>
      <c r="D31" s="13"/>
      <c r="E31" s="13"/>
      <c r="F31" s="13"/>
      <c r="M31" s="13"/>
      <c r="N31" s="13"/>
    </row>
    <row r="32" spans="1:30" ht="12.75" customHeight="1">
      <c r="B32" s="13"/>
      <c r="C32" s="13"/>
      <c r="D32" s="13"/>
      <c r="E32" s="13"/>
      <c r="F32" s="13"/>
      <c r="M32" s="13"/>
      <c r="N32" s="13"/>
    </row>
    <row r="33" spans="2:14" ht="12.75" customHeight="1">
      <c r="B33" s="13"/>
      <c r="C33" s="13"/>
      <c r="D33" s="13"/>
      <c r="E33" s="13"/>
      <c r="F33" s="13"/>
      <c r="M33" s="13"/>
      <c r="N33" s="13"/>
    </row>
    <row r="34" spans="2:14" ht="12.75" customHeight="1">
      <c r="B34" s="13"/>
      <c r="C34" s="13"/>
      <c r="D34" s="13"/>
      <c r="E34" s="13"/>
      <c r="F34" s="13"/>
      <c r="M34" s="13"/>
      <c r="N34" s="13"/>
    </row>
    <row r="35" spans="2:14" ht="12.75" customHeight="1">
      <c r="B35" s="13"/>
      <c r="C35" s="13"/>
      <c r="D35" s="13"/>
      <c r="E35" s="13"/>
      <c r="F35" s="13"/>
      <c r="M35" s="13"/>
      <c r="N35" s="13"/>
    </row>
    <row r="36" spans="2:14" ht="12.75" customHeight="1">
      <c r="B36" s="13"/>
      <c r="C36" s="13"/>
      <c r="D36" s="13"/>
      <c r="E36" s="13"/>
      <c r="F36" s="13"/>
      <c r="M36" s="13"/>
      <c r="N36" s="13"/>
    </row>
    <row r="37" spans="2:14" ht="12.75" customHeight="1">
      <c r="B37" s="13"/>
      <c r="C37" s="13"/>
      <c r="D37" s="13"/>
      <c r="E37" s="13"/>
      <c r="F37" s="13"/>
      <c r="M37" s="13"/>
      <c r="N37" s="13"/>
    </row>
    <row r="38" spans="2:14" ht="12.75" customHeight="1">
      <c r="B38" s="13"/>
      <c r="C38" s="13"/>
      <c r="D38" s="13"/>
      <c r="E38" s="13"/>
      <c r="F38" s="13"/>
      <c r="M38" s="13"/>
      <c r="N38" s="13"/>
    </row>
    <row r="39" spans="2:14" ht="12.75" customHeight="1">
      <c r="B39" s="13"/>
      <c r="C39" s="13"/>
      <c r="D39" s="13"/>
      <c r="E39" s="13"/>
      <c r="F39" s="13"/>
      <c r="M39" s="13"/>
      <c r="N39" s="13"/>
    </row>
    <row r="40" spans="2:14" ht="12.75" customHeight="1">
      <c r="B40" s="13"/>
      <c r="C40" s="13"/>
      <c r="D40" s="13"/>
      <c r="E40" s="13"/>
      <c r="F40" s="13"/>
      <c r="M40" s="13"/>
      <c r="N40" s="13"/>
    </row>
    <row r="41" spans="2:14" ht="12.75" customHeight="1">
      <c r="B41" s="13"/>
      <c r="C41" s="13"/>
      <c r="D41" s="13"/>
      <c r="E41" s="13"/>
      <c r="F41" s="13"/>
      <c r="M41" s="13"/>
      <c r="N41" s="13"/>
    </row>
    <row r="42" spans="2:14" ht="12.75" customHeight="1">
      <c r="B42" s="13"/>
      <c r="C42" s="13"/>
      <c r="D42" s="13"/>
      <c r="E42" s="13"/>
      <c r="F42" s="13"/>
      <c r="M42" s="13"/>
      <c r="N42" s="13"/>
    </row>
    <row r="43" spans="2:14" ht="12.75" customHeight="1">
      <c r="B43" s="13"/>
      <c r="C43" s="13"/>
      <c r="D43" s="13"/>
      <c r="E43" s="13"/>
      <c r="F43" s="13"/>
      <c r="M43" s="13"/>
      <c r="N43" s="13"/>
    </row>
    <row r="44" spans="2:14" ht="12.75" customHeight="1">
      <c r="B44" s="13"/>
      <c r="C44" s="13"/>
      <c r="D44" s="13"/>
      <c r="E44" s="13"/>
      <c r="F44" s="13"/>
      <c r="M44" s="13"/>
      <c r="N44" s="13"/>
    </row>
    <row r="45" spans="2:14" ht="12.75" customHeight="1">
      <c r="B45" s="13"/>
      <c r="C45" s="13"/>
      <c r="D45" s="13"/>
      <c r="E45" s="13"/>
      <c r="F45" s="13"/>
      <c r="M45" s="13"/>
      <c r="N45" s="13"/>
    </row>
    <row r="46" spans="2:14" ht="12.75" customHeight="1">
      <c r="B46" s="13"/>
      <c r="C46" s="13"/>
      <c r="D46" s="13"/>
      <c r="E46" s="13"/>
      <c r="F46" s="13"/>
      <c r="M46" s="13"/>
      <c r="N46" s="13"/>
    </row>
    <row r="47" spans="2:14" ht="12.75" customHeight="1">
      <c r="B47" s="13"/>
      <c r="C47" s="13"/>
      <c r="D47" s="13"/>
      <c r="E47" s="13"/>
      <c r="F47" s="13"/>
      <c r="M47" s="13"/>
      <c r="N47" s="13"/>
    </row>
    <row r="48" spans="2:14" ht="12.75" customHeight="1">
      <c r="B48" s="13"/>
      <c r="C48" s="13"/>
      <c r="D48" s="13"/>
      <c r="E48" s="13"/>
      <c r="F48" s="13"/>
      <c r="M48" s="13"/>
      <c r="N48" s="13"/>
    </row>
    <row r="49" spans="2:14" ht="12.75" customHeight="1">
      <c r="B49" s="13"/>
      <c r="C49" s="13"/>
      <c r="D49" s="13"/>
      <c r="E49" s="13"/>
      <c r="F49" s="13"/>
      <c r="M49" s="13"/>
      <c r="N49" s="13"/>
    </row>
    <row r="50" spans="2:14" ht="12.75" customHeight="1">
      <c r="B50" s="13"/>
      <c r="C50" s="13"/>
      <c r="D50" s="13"/>
      <c r="E50" s="13"/>
      <c r="F50" s="13"/>
      <c r="M50" s="13"/>
      <c r="N50" s="13"/>
    </row>
    <row r="51" spans="2:14" ht="12.75" customHeight="1">
      <c r="B51" s="13"/>
      <c r="C51" s="13"/>
      <c r="D51" s="13"/>
      <c r="E51" s="13"/>
      <c r="F51" s="13"/>
      <c r="M51" s="13"/>
      <c r="N51" s="13"/>
    </row>
    <row r="52" spans="2:14" ht="12.75" customHeight="1">
      <c r="B52" s="13"/>
      <c r="C52" s="13"/>
      <c r="D52" s="13"/>
      <c r="E52" s="13"/>
      <c r="F52" s="13"/>
      <c r="M52" s="13"/>
      <c r="N52" s="13"/>
    </row>
    <row r="53" spans="2:14" ht="12.75" customHeight="1">
      <c r="B53" s="13"/>
      <c r="C53" s="13"/>
      <c r="D53" s="13"/>
      <c r="E53" s="13"/>
      <c r="F53" s="13"/>
      <c r="M53" s="13"/>
      <c r="N53" s="13"/>
    </row>
    <row r="54" spans="2:14" ht="12.75" customHeight="1">
      <c r="B54" s="13"/>
      <c r="C54" s="13"/>
      <c r="D54" s="13"/>
      <c r="E54" s="13"/>
      <c r="F54" s="13"/>
      <c r="M54" s="13"/>
      <c r="N54" s="13"/>
    </row>
    <row r="55" spans="2:14" ht="12.75" customHeight="1">
      <c r="B55" s="13"/>
      <c r="C55" s="13"/>
      <c r="D55" s="13"/>
      <c r="E55" s="13"/>
      <c r="F55" s="13"/>
      <c r="M55" s="13"/>
      <c r="N55" s="13"/>
    </row>
    <row r="56" spans="2:14" ht="12.75" customHeight="1">
      <c r="B56" s="13"/>
      <c r="C56" s="13"/>
      <c r="D56" s="13"/>
      <c r="E56" s="13"/>
      <c r="F56" s="13"/>
      <c r="M56" s="13"/>
      <c r="N56" s="13"/>
    </row>
    <row r="57" spans="2:14" ht="12.75" customHeight="1">
      <c r="B57" s="13"/>
      <c r="C57" s="13"/>
      <c r="D57" s="13"/>
      <c r="E57" s="13"/>
      <c r="F57" s="13"/>
      <c r="M57" s="13"/>
      <c r="N57" s="13"/>
    </row>
    <row r="58" spans="2:14" ht="12.75" customHeight="1">
      <c r="B58" s="13"/>
      <c r="C58" s="13"/>
      <c r="D58" s="13"/>
      <c r="E58" s="13"/>
      <c r="F58" s="13"/>
      <c r="M58" s="13"/>
      <c r="N58" s="13"/>
    </row>
    <row r="59" spans="2:14" ht="12.75" customHeight="1">
      <c r="B59" s="13"/>
      <c r="C59" s="13"/>
      <c r="D59" s="13"/>
      <c r="E59" s="13"/>
      <c r="F59" s="13"/>
      <c r="M59" s="13"/>
      <c r="N59" s="13"/>
    </row>
    <row r="60" spans="2:14" ht="12.75" customHeight="1">
      <c r="B60" s="13"/>
      <c r="C60" s="13"/>
      <c r="D60" s="13"/>
      <c r="E60" s="13"/>
      <c r="F60" s="13"/>
      <c r="M60" s="13"/>
      <c r="N60" s="13"/>
    </row>
    <row r="61" spans="2:14" ht="12.75" customHeight="1">
      <c r="B61" s="13"/>
      <c r="C61" s="13"/>
      <c r="D61" s="13"/>
      <c r="E61" s="13"/>
      <c r="F61" s="13"/>
      <c r="M61" s="13"/>
      <c r="N61" s="13"/>
    </row>
    <row r="62" spans="2:14" ht="12.75" customHeight="1">
      <c r="B62" s="13"/>
      <c r="C62" s="13"/>
      <c r="D62" s="13"/>
      <c r="E62" s="13"/>
      <c r="F62" s="13"/>
      <c r="M62" s="13"/>
      <c r="N62" s="13"/>
    </row>
    <row r="63" spans="2:14" ht="12.75" customHeight="1">
      <c r="B63" s="13"/>
      <c r="C63" s="13"/>
      <c r="D63" s="13"/>
      <c r="E63" s="13"/>
      <c r="F63" s="13"/>
      <c r="M63" s="13"/>
      <c r="N63" s="13"/>
    </row>
    <row r="64" spans="2:14" ht="12.75" customHeight="1">
      <c r="B64" s="13"/>
      <c r="C64" s="13"/>
      <c r="D64" s="13"/>
      <c r="E64" s="13"/>
      <c r="F64" s="13"/>
      <c r="M64" s="13"/>
      <c r="N64" s="13"/>
    </row>
    <row r="65" spans="2:14" ht="12.75" customHeight="1">
      <c r="B65" s="13"/>
      <c r="C65" s="13"/>
      <c r="D65" s="13"/>
      <c r="E65" s="13"/>
      <c r="F65" s="13"/>
      <c r="M65" s="13"/>
      <c r="N65" s="13"/>
    </row>
    <row r="66" spans="2:14" ht="12.75" customHeight="1">
      <c r="B66" s="13"/>
      <c r="C66" s="13"/>
      <c r="D66" s="13"/>
      <c r="E66" s="13"/>
      <c r="F66" s="13"/>
      <c r="M66" s="13"/>
      <c r="N66" s="13"/>
    </row>
    <row r="67" spans="2:14" ht="12.75" customHeight="1">
      <c r="B67" s="13"/>
      <c r="C67" s="13"/>
      <c r="D67" s="13"/>
      <c r="E67" s="13"/>
      <c r="F67" s="13"/>
      <c r="M67" s="13"/>
      <c r="N67" s="13"/>
    </row>
    <row r="68" spans="2:14" ht="12.75" customHeight="1">
      <c r="B68" s="13"/>
      <c r="C68" s="13"/>
      <c r="D68" s="13"/>
      <c r="E68" s="13"/>
      <c r="F68" s="13"/>
      <c r="M68" s="13"/>
      <c r="N68" s="13"/>
    </row>
    <row r="69" spans="2:14" ht="12.75" customHeight="1">
      <c r="B69" s="13"/>
      <c r="C69" s="13"/>
      <c r="D69" s="13"/>
      <c r="E69" s="13"/>
      <c r="F69" s="13"/>
      <c r="M69" s="13"/>
      <c r="N69" s="13"/>
    </row>
    <row r="70" spans="2:14" ht="12.75" customHeight="1">
      <c r="B70" s="13"/>
      <c r="C70" s="13"/>
      <c r="D70" s="13"/>
      <c r="E70" s="13"/>
      <c r="F70" s="13"/>
      <c r="M70" s="13"/>
      <c r="N70" s="13"/>
    </row>
    <row r="71" spans="2:14" ht="12.75" customHeight="1">
      <c r="B71" s="13"/>
      <c r="C71" s="13"/>
      <c r="D71" s="13"/>
      <c r="E71" s="13"/>
      <c r="F71" s="13"/>
      <c r="M71" s="13"/>
      <c r="N71" s="13"/>
    </row>
    <row r="72" spans="2:14" ht="12.75" customHeight="1">
      <c r="B72" s="13"/>
      <c r="C72" s="13"/>
      <c r="D72" s="13"/>
      <c r="E72" s="13"/>
      <c r="F72" s="13"/>
      <c r="M72" s="13"/>
      <c r="N72" s="13"/>
    </row>
    <row r="73" spans="2:14" ht="12.75" customHeight="1">
      <c r="B73" s="13"/>
      <c r="C73" s="13"/>
      <c r="D73" s="13"/>
      <c r="E73" s="13"/>
      <c r="F73" s="13"/>
      <c r="M73" s="13"/>
      <c r="N73" s="13"/>
    </row>
    <row r="74" spans="2:14" ht="12.75" customHeight="1">
      <c r="B74" s="13"/>
      <c r="C74" s="13"/>
      <c r="D74" s="13"/>
      <c r="E74" s="13"/>
      <c r="F74" s="13"/>
      <c r="M74" s="13"/>
      <c r="N74" s="13"/>
    </row>
    <row r="75" spans="2:14" ht="12.75" customHeight="1">
      <c r="B75" s="13"/>
      <c r="C75" s="13"/>
      <c r="D75" s="13"/>
      <c r="E75" s="13"/>
      <c r="F75" s="13"/>
      <c r="M75" s="13"/>
      <c r="N75" s="13"/>
    </row>
    <row r="76" spans="2:14" ht="12.75" customHeight="1">
      <c r="B76" s="13"/>
      <c r="C76" s="13"/>
      <c r="D76" s="13"/>
      <c r="E76" s="13"/>
      <c r="F76" s="13"/>
      <c r="M76" s="13"/>
      <c r="N76" s="13"/>
    </row>
    <row r="77" spans="2:14" ht="12.75" customHeight="1">
      <c r="B77" s="13"/>
      <c r="C77" s="13"/>
      <c r="D77" s="13"/>
      <c r="E77" s="13"/>
      <c r="F77" s="13"/>
      <c r="M77" s="13"/>
      <c r="N77" s="13"/>
    </row>
    <row r="78" spans="2:14" ht="12.75" customHeight="1">
      <c r="B78" s="13"/>
      <c r="C78" s="13"/>
      <c r="D78" s="13"/>
      <c r="E78" s="13"/>
      <c r="F78" s="13"/>
      <c r="M78" s="13"/>
      <c r="N78" s="13"/>
    </row>
    <row r="79" spans="2:14" ht="12.75" customHeight="1">
      <c r="B79" s="13"/>
      <c r="C79" s="13"/>
      <c r="D79" s="13"/>
      <c r="E79" s="13"/>
      <c r="F79" s="13"/>
      <c r="M79" s="13"/>
      <c r="N79" s="13"/>
    </row>
    <row r="80" spans="2:14" ht="12.75" customHeight="1">
      <c r="B80" s="13"/>
      <c r="C80" s="13"/>
      <c r="D80" s="13"/>
      <c r="E80" s="13"/>
      <c r="F80" s="13"/>
      <c r="M80" s="13"/>
      <c r="N80" s="13"/>
    </row>
    <row r="81" spans="2:14" ht="12.75" customHeight="1">
      <c r="B81" s="13"/>
      <c r="C81" s="13"/>
      <c r="D81" s="13"/>
      <c r="E81" s="13"/>
      <c r="F81" s="13"/>
      <c r="M81" s="13"/>
      <c r="N81" s="13"/>
    </row>
    <row r="82" spans="2:14" ht="12.75" customHeight="1">
      <c r="B82" s="13"/>
      <c r="C82" s="13"/>
      <c r="D82" s="13"/>
      <c r="E82" s="13"/>
      <c r="F82" s="13"/>
      <c r="M82" s="13"/>
      <c r="N82" s="13"/>
    </row>
    <row r="83" spans="2:14" ht="12.75" customHeight="1">
      <c r="B83" s="13"/>
      <c r="C83" s="13"/>
      <c r="D83" s="13"/>
      <c r="E83" s="13"/>
      <c r="F83" s="13"/>
      <c r="M83" s="13"/>
      <c r="N83" s="13"/>
    </row>
    <row r="84" spans="2:14" ht="12.75" customHeight="1">
      <c r="B84" s="13"/>
      <c r="C84" s="13"/>
      <c r="D84" s="13"/>
      <c r="E84" s="13"/>
      <c r="F84" s="13"/>
      <c r="M84" s="13"/>
      <c r="N84" s="13"/>
    </row>
    <row r="85" spans="2:14" ht="12.75" customHeight="1">
      <c r="B85" s="13"/>
      <c r="C85" s="13"/>
      <c r="D85" s="13"/>
      <c r="E85" s="13"/>
      <c r="F85" s="13"/>
      <c r="M85" s="13"/>
      <c r="N85" s="13"/>
    </row>
    <row r="86" spans="2:14" ht="12.75" customHeight="1">
      <c r="B86" s="13"/>
      <c r="C86" s="13"/>
      <c r="D86" s="13"/>
      <c r="E86" s="13"/>
      <c r="F86" s="13"/>
      <c r="M86" s="13"/>
      <c r="N86" s="13"/>
    </row>
    <row r="87" spans="2:14" ht="12.75" customHeight="1">
      <c r="B87" s="13"/>
      <c r="C87" s="13"/>
      <c r="D87" s="13"/>
      <c r="E87" s="13"/>
      <c r="F87" s="13"/>
      <c r="M87" s="13"/>
      <c r="N87" s="13"/>
    </row>
    <row r="88" spans="2:14" ht="12.75" customHeight="1">
      <c r="B88" s="13"/>
      <c r="C88" s="13"/>
      <c r="D88" s="13"/>
      <c r="E88" s="13"/>
      <c r="F88" s="13"/>
      <c r="M88" s="13"/>
      <c r="N88" s="13"/>
    </row>
    <row r="89" spans="2:14" ht="12.75" customHeight="1">
      <c r="B89" s="13"/>
      <c r="C89" s="13"/>
      <c r="D89" s="13"/>
      <c r="E89" s="13"/>
      <c r="F89" s="13"/>
      <c r="M89" s="13"/>
      <c r="N89" s="13"/>
    </row>
    <row r="90" spans="2:14" ht="12.75" customHeight="1">
      <c r="B90" s="13"/>
      <c r="C90" s="13"/>
      <c r="D90" s="13"/>
      <c r="E90" s="13"/>
      <c r="F90" s="13"/>
      <c r="M90" s="13"/>
      <c r="N90" s="13"/>
    </row>
    <row r="91" spans="2:14" ht="12.75" customHeight="1">
      <c r="B91" s="13"/>
      <c r="C91" s="13"/>
      <c r="D91" s="13"/>
      <c r="E91" s="13"/>
      <c r="F91" s="13"/>
      <c r="M91" s="13"/>
      <c r="N91" s="13"/>
    </row>
    <row r="92" spans="2:14" ht="12.75" customHeight="1">
      <c r="B92" s="13"/>
      <c r="C92" s="13"/>
      <c r="D92" s="13"/>
      <c r="E92" s="13"/>
      <c r="F92" s="13"/>
      <c r="M92" s="13"/>
      <c r="N92" s="13"/>
    </row>
    <row r="93" spans="2:14" ht="12.75" customHeight="1">
      <c r="B93" s="13"/>
      <c r="C93" s="13"/>
      <c r="D93" s="13"/>
      <c r="E93" s="13"/>
      <c r="F93" s="13"/>
      <c r="M93" s="13"/>
      <c r="N93" s="13"/>
    </row>
    <row r="94" spans="2:14" ht="12.75" customHeight="1">
      <c r="B94" s="13"/>
      <c r="C94" s="13"/>
      <c r="D94" s="13"/>
      <c r="E94" s="13"/>
      <c r="F94" s="13"/>
      <c r="M94" s="13"/>
      <c r="N94" s="13"/>
    </row>
    <row r="95" spans="2:14" ht="12.75" customHeight="1">
      <c r="B95" s="13"/>
      <c r="C95" s="13"/>
      <c r="D95" s="13"/>
      <c r="E95" s="13"/>
      <c r="F95" s="13"/>
      <c r="M95" s="13"/>
      <c r="N95" s="13"/>
    </row>
    <row r="96" spans="2:14" ht="12.75" customHeight="1">
      <c r="B96" s="13"/>
      <c r="C96" s="13"/>
      <c r="D96" s="13"/>
      <c r="E96" s="13"/>
      <c r="F96" s="13"/>
      <c r="M96" s="13"/>
      <c r="N96" s="13"/>
    </row>
    <row r="97" spans="2:14" ht="12.75" customHeight="1">
      <c r="B97" s="13"/>
      <c r="C97" s="13"/>
      <c r="D97" s="13"/>
      <c r="E97" s="13"/>
      <c r="F97" s="13"/>
      <c r="M97" s="13"/>
      <c r="N97" s="13"/>
    </row>
    <row r="98" spans="2:14" ht="12.75" customHeight="1">
      <c r="B98" s="13"/>
      <c r="C98" s="13"/>
      <c r="D98" s="13"/>
      <c r="E98" s="13"/>
      <c r="F98" s="13"/>
      <c r="M98" s="13"/>
      <c r="N98" s="13"/>
    </row>
    <row r="99" spans="2:14" ht="12.75" customHeight="1">
      <c r="B99" s="13"/>
      <c r="C99" s="13"/>
      <c r="D99" s="13"/>
      <c r="E99" s="13"/>
      <c r="F99" s="13"/>
      <c r="M99" s="13"/>
      <c r="N99" s="13"/>
    </row>
    <row r="100" spans="2:14" ht="12.75" customHeight="1">
      <c r="B100" s="13"/>
      <c r="C100" s="13"/>
      <c r="D100" s="13"/>
      <c r="E100" s="13"/>
      <c r="F100" s="13"/>
      <c r="M100" s="13"/>
      <c r="N100" s="13"/>
    </row>
    <row r="101" spans="2:14" ht="12.75" customHeight="1">
      <c r="B101" s="13"/>
      <c r="C101" s="13"/>
      <c r="D101" s="13"/>
      <c r="E101" s="13"/>
      <c r="F101" s="13"/>
      <c r="M101" s="13"/>
      <c r="N101" s="13"/>
    </row>
    <row r="102" spans="2:14" ht="12.75" customHeight="1">
      <c r="B102" s="13"/>
      <c r="C102" s="13"/>
      <c r="D102" s="13"/>
      <c r="E102" s="13"/>
      <c r="F102" s="13"/>
      <c r="M102" s="13"/>
      <c r="N102" s="13"/>
    </row>
    <row r="103" spans="2:14" ht="12.75" customHeight="1">
      <c r="B103" s="13"/>
      <c r="C103" s="13"/>
      <c r="D103" s="13"/>
      <c r="E103" s="13"/>
      <c r="F103" s="13"/>
      <c r="M103" s="13"/>
      <c r="N103" s="13"/>
    </row>
    <row r="104" spans="2:14" ht="12.75" customHeight="1">
      <c r="B104" s="13"/>
      <c r="C104" s="13"/>
      <c r="D104" s="13"/>
      <c r="E104" s="13"/>
      <c r="F104" s="13"/>
      <c r="M104" s="13"/>
      <c r="N104" s="13"/>
    </row>
    <row r="105" spans="2:14" ht="12.75" customHeight="1">
      <c r="B105" s="13"/>
      <c r="C105" s="13"/>
      <c r="D105" s="13"/>
      <c r="E105" s="13"/>
      <c r="F105" s="13"/>
      <c r="M105" s="13"/>
      <c r="N105" s="13"/>
    </row>
    <row r="106" spans="2:14" ht="12.75" customHeight="1">
      <c r="B106" s="13"/>
      <c r="C106" s="13"/>
      <c r="D106" s="13"/>
      <c r="E106" s="13"/>
      <c r="F106" s="13"/>
      <c r="M106" s="13"/>
      <c r="N106" s="13"/>
    </row>
    <row r="107" spans="2:14" ht="12.75" customHeight="1">
      <c r="B107" s="13"/>
      <c r="C107" s="13"/>
      <c r="D107" s="13"/>
      <c r="E107" s="13"/>
      <c r="F107" s="13"/>
      <c r="M107" s="13"/>
      <c r="N107" s="13"/>
    </row>
    <row r="108" spans="2:14" ht="12.75" customHeight="1">
      <c r="B108" s="13"/>
      <c r="C108" s="13"/>
      <c r="D108" s="13"/>
      <c r="E108" s="13"/>
      <c r="F108" s="13"/>
      <c r="M108" s="13"/>
      <c r="N108" s="13"/>
    </row>
    <row r="109" spans="2:14" ht="12.75" customHeight="1">
      <c r="B109" s="13"/>
      <c r="C109" s="13"/>
      <c r="D109" s="13"/>
      <c r="E109" s="13"/>
      <c r="F109" s="13"/>
      <c r="M109" s="13"/>
      <c r="N109" s="13"/>
    </row>
    <row r="110" spans="2:14" ht="12.75" customHeight="1">
      <c r="B110" s="13"/>
      <c r="C110" s="13"/>
      <c r="D110" s="13"/>
      <c r="E110" s="13"/>
      <c r="F110" s="13"/>
      <c r="M110" s="13"/>
      <c r="N110" s="13"/>
    </row>
    <row r="111" spans="2:14" ht="12.75" customHeight="1">
      <c r="B111" s="13"/>
      <c r="C111" s="13"/>
      <c r="D111" s="13"/>
      <c r="E111" s="13"/>
      <c r="F111" s="13"/>
      <c r="M111" s="13"/>
      <c r="N111" s="13"/>
    </row>
    <row r="112" spans="2:14" ht="12.75" customHeight="1">
      <c r="B112" s="13"/>
      <c r="C112" s="13"/>
      <c r="D112" s="13"/>
      <c r="E112" s="13"/>
      <c r="F112" s="13"/>
      <c r="M112" s="13"/>
      <c r="N112" s="13"/>
    </row>
    <row r="113" spans="2:14" ht="12.75" customHeight="1">
      <c r="B113" s="13"/>
      <c r="C113" s="13"/>
      <c r="D113" s="13"/>
      <c r="E113" s="13"/>
      <c r="F113" s="13"/>
      <c r="M113" s="13"/>
      <c r="N113" s="13"/>
    </row>
    <row r="114" spans="2:14" ht="12.75" customHeight="1">
      <c r="B114" s="13"/>
      <c r="C114" s="13"/>
      <c r="D114" s="13"/>
      <c r="E114" s="13"/>
      <c r="F114" s="13"/>
      <c r="M114" s="13"/>
      <c r="N114" s="13"/>
    </row>
    <row r="115" spans="2:14" ht="12.75" customHeight="1">
      <c r="B115" s="13"/>
      <c r="C115" s="13"/>
      <c r="D115" s="13"/>
      <c r="E115" s="13"/>
      <c r="F115" s="13"/>
      <c r="M115" s="13"/>
      <c r="N115" s="13"/>
    </row>
    <row r="116" spans="2:14" ht="12.75" customHeight="1">
      <c r="B116" s="13"/>
      <c r="C116" s="13"/>
      <c r="D116" s="13"/>
      <c r="E116" s="13"/>
      <c r="F116" s="13"/>
      <c r="M116" s="13"/>
      <c r="N116" s="13"/>
    </row>
    <row r="117" spans="2:14" ht="12.75" customHeight="1">
      <c r="B117" s="13"/>
      <c r="C117" s="13"/>
      <c r="D117" s="13"/>
      <c r="E117" s="13"/>
      <c r="F117" s="13"/>
      <c r="M117" s="13"/>
      <c r="N117" s="13"/>
    </row>
    <row r="118" spans="2:14" ht="12.75" customHeight="1">
      <c r="B118" s="13"/>
      <c r="C118" s="13"/>
      <c r="D118" s="13"/>
      <c r="E118" s="13"/>
      <c r="F118" s="13"/>
      <c r="M118" s="13"/>
      <c r="N118" s="13"/>
    </row>
    <row r="119" spans="2:14" ht="12.75" customHeight="1">
      <c r="B119" s="13"/>
      <c r="C119" s="13"/>
      <c r="D119" s="13"/>
      <c r="E119" s="13"/>
      <c r="F119" s="13"/>
      <c r="M119" s="13"/>
      <c r="N119" s="13"/>
    </row>
    <row r="120" spans="2:14" ht="12.75" customHeight="1">
      <c r="B120" s="13"/>
      <c r="C120" s="13"/>
      <c r="D120" s="13"/>
      <c r="E120" s="13"/>
      <c r="F120" s="13"/>
      <c r="M120" s="13"/>
      <c r="N120" s="13"/>
    </row>
    <row r="121" spans="2:14" ht="12.75" customHeight="1">
      <c r="B121" s="13"/>
      <c r="C121" s="13"/>
      <c r="D121" s="13"/>
      <c r="E121" s="13"/>
      <c r="F121" s="13"/>
      <c r="M121" s="13"/>
      <c r="N121" s="13"/>
    </row>
    <row r="122" spans="2:14" ht="12.75" customHeight="1">
      <c r="B122" s="13"/>
      <c r="C122" s="13"/>
      <c r="D122" s="13"/>
      <c r="E122" s="13"/>
      <c r="F122" s="13"/>
      <c r="M122" s="13"/>
      <c r="N122" s="13"/>
    </row>
    <row r="123" spans="2:14" ht="12.75" customHeight="1">
      <c r="B123" s="13"/>
      <c r="C123" s="13"/>
      <c r="D123" s="13"/>
      <c r="E123" s="13"/>
      <c r="F123" s="13"/>
      <c r="M123" s="13"/>
      <c r="N123" s="13"/>
    </row>
    <row r="124" spans="2:14" ht="12.75" customHeight="1">
      <c r="B124" s="13"/>
      <c r="C124" s="13"/>
      <c r="D124" s="13"/>
      <c r="E124" s="13"/>
      <c r="F124" s="13"/>
      <c r="M124" s="13"/>
      <c r="N124" s="13"/>
    </row>
    <row r="125" spans="2:14" ht="12.75" customHeight="1">
      <c r="B125" s="13"/>
      <c r="C125" s="13"/>
      <c r="D125" s="13"/>
      <c r="E125" s="13"/>
      <c r="F125" s="13"/>
      <c r="M125" s="13"/>
      <c r="N125" s="13"/>
    </row>
    <row r="126" spans="2:14" ht="12.75" customHeight="1">
      <c r="B126" s="13"/>
      <c r="C126" s="13"/>
      <c r="D126" s="13"/>
      <c r="E126" s="13"/>
      <c r="F126" s="13"/>
      <c r="M126" s="13"/>
      <c r="N126" s="13"/>
    </row>
    <row r="127" spans="2:14" ht="12.75" customHeight="1">
      <c r="B127" s="13"/>
      <c r="C127" s="13"/>
      <c r="D127" s="13"/>
      <c r="E127" s="13"/>
      <c r="F127" s="13"/>
      <c r="M127" s="13"/>
      <c r="N127" s="13"/>
    </row>
    <row r="128" spans="2:14" ht="12.75" customHeight="1">
      <c r="B128" s="13"/>
      <c r="C128" s="13"/>
      <c r="D128" s="13"/>
      <c r="E128" s="13"/>
      <c r="F128" s="13"/>
      <c r="M128" s="13"/>
      <c r="N128" s="13"/>
    </row>
    <row r="129" spans="2:14" ht="12.75" customHeight="1">
      <c r="B129" s="13"/>
      <c r="C129" s="13"/>
      <c r="D129" s="13"/>
      <c r="E129" s="13"/>
      <c r="F129" s="13"/>
      <c r="M129" s="13"/>
      <c r="N129" s="13"/>
    </row>
    <row r="130" spans="2:14" ht="12.75" customHeight="1">
      <c r="B130" s="13"/>
      <c r="C130" s="13"/>
      <c r="D130" s="13"/>
      <c r="E130" s="13"/>
      <c r="F130" s="13"/>
      <c r="M130" s="13"/>
      <c r="N130" s="13"/>
    </row>
    <row r="131" spans="2:14" ht="12.75" customHeight="1">
      <c r="B131" s="13"/>
      <c r="C131" s="13"/>
      <c r="D131" s="13"/>
      <c r="E131" s="13"/>
      <c r="F131" s="13"/>
      <c r="M131" s="13"/>
      <c r="N131" s="13"/>
    </row>
    <row r="132" spans="2:14" ht="12.75" customHeight="1">
      <c r="B132" s="13"/>
      <c r="C132" s="13"/>
      <c r="D132" s="13"/>
      <c r="E132" s="13"/>
      <c r="F132" s="13"/>
      <c r="M132" s="13"/>
      <c r="N132" s="13"/>
    </row>
    <row r="133" spans="2:14" ht="12.75" customHeight="1">
      <c r="B133" s="13"/>
      <c r="C133" s="13"/>
      <c r="D133" s="13"/>
      <c r="E133" s="13"/>
      <c r="F133" s="13"/>
      <c r="M133" s="13"/>
      <c r="N133" s="13"/>
    </row>
    <row r="134" spans="2:14" ht="12.75" customHeight="1">
      <c r="B134" s="13"/>
      <c r="C134" s="13"/>
      <c r="D134" s="13"/>
      <c r="E134" s="13"/>
      <c r="F134" s="13"/>
      <c r="M134" s="13"/>
      <c r="N134" s="13"/>
    </row>
    <row r="135" spans="2:14" ht="12.75" customHeight="1">
      <c r="B135" s="13"/>
      <c r="C135" s="13"/>
      <c r="D135" s="13"/>
      <c r="E135" s="13"/>
      <c r="F135" s="13"/>
      <c r="M135" s="13"/>
      <c r="N135" s="13"/>
    </row>
    <row r="136" spans="2:14" ht="12.75" customHeight="1">
      <c r="B136" s="13"/>
      <c r="C136" s="13"/>
      <c r="D136" s="13"/>
      <c r="E136" s="13"/>
      <c r="F136" s="13"/>
      <c r="M136" s="13"/>
      <c r="N136" s="13"/>
    </row>
    <row r="137" spans="2:14" ht="12.75" customHeight="1">
      <c r="B137" s="13"/>
      <c r="C137" s="13"/>
      <c r="D137" s="13"/>
      <c r="E137" s="13"/>
      <c r="F137" s="13"/>
      <c r="M137" s="13"/>
      <c r="N137" s="13"/>
    </row>
    <row r="138" spans="2:14" ht="12.75" customHeight="1">
      <c r="B138" s="13"/>
      <c r="C138" s="13"/>
      <c r="D138" s="13"/>
      <c r="E138" s="13"/>
      <c r="F138" s="13"/>
      <c r="M138" s="13"/>
      <c r="N138" s="13"/>
    </row>
    <row r="139" spans="2:14" ht="12.75" customHeight="1">
      <c r="B139" s="13"/>
      <c r="C139" s="13"/>
      <c r="D139" s="13"/>
      <c r="E139" s="13"/>
      <c r="F139" s="13"/>
      <c r="M139" s="13"/>
      <c r="N139" s="13"/>
    </row>
    <row r="140" spans="2:14" ht="12.75" customHeight="1">
      <c r="B140" s="13"/>
      <c r="C140" s="13"/>
      <c r="D140" s="13"/>
      <c r="E140" s="13"/>
      <c r="F140" s="13"/>
      <c r="M140" s="13"/>
      <c r="N140" s="13"/>
    </row>
    <row r="141" spans="2:14" ht="12.75" customHeight="1">
      <c r="B141" s="13"/>
      <c r="C141" s="13"/>
      <c r="D141" s="13"/>
      <c r="E141" s="13"/>
      <c r="F141" s="13"/>
      <c r="M141" s="13"/>
      <c r="N141" s="13"/>
    </row>
    <row r="142" spans="2:14" ht="12.75" customHeight="1">
      <c r="B142" s="13"/>
      <c r="C142" s="13"/>
      <c r="D142" s="13"/>
      <c r="E142" s="13"/>
      <c r="F142" s="13"/>
      <c r="M142" s="13"/>
      <c r="N142" s="13"/>
    </row>
    <row r="143" spans="2:14" ht="12.75" customHeight="1">
      <c r="B143" s="13"/>
      <c r="C143" s="13"/>
      <c r="D143" s="13"/>
      <c r="E143" s="13"/>
      <c r="F143" s="13"/>
      <c r="M143" s="13"/>
      <c r="N143" s="13"/>
    </row>
    <row r="144" spans="2:14" ht="12.75" customHeight="1">
      <c r="B144" s="13"/>
      <c r="C144" s="13"/>
      <c r="D144" s="13"/>
      <c r="E144" s="13"/>
      <c r="F144" s="13"/>
      <c r="M144" s="13"/>
      <c r="N144" s="13"/>
    </row>
    <row r="145" spans="2:14" ht="12.75" customHeight="1">
      <c r="B145" s="13"/>
      <c r="C145" s="13"/>
      <c r="D145" s="13"/>
      <c r="E145" s="13"/>
      <c r="F145" s="13"/>
      <c r="M145" s="13"/>
      <c r="N145" s="13"/>
    </row>
    <row r="146" spans="2:14" ht="12.75" customHeight="1">
      <c r="B146" s="13"/>
      <c r="C146" s="13"/>
      <c r="D146" s="13"/>
      <c r="E146" s="13"/>
      <c r="F146" s="13"/>
      <c r="M146" s="13"/>
      <c r="N146" s="13"/>
    </row>
    <row r="147" spans="2:14" ht="12.75" customHeight="1">
      <c r="B147" s="13"/>
      <c r="C147" s="13"/>
      <c r="D147" s="13"/>
      <c r="E147" s="13"/>
      <c r="F147" s="13"/>
      <c r="M147" s="13"/>
      <c r="N147" s="13"/>
    </row>
    <row r="148" spans="2:14" ht="12.75" customHeight="1">
      <c r="B148" s="13"/>
      <c r="C148" s="13"/>
      <c r="D148" s="13"/>
      <c r="E148" s="13"/>
      <c r="F148" s="13"/>
      <c r="M148" s="13"/>
      <c r="N148" s="13"/>
    </row>
    <row r="149" spans="2:14" ht="12.75" customHeight="1">
      <c r="B149" s="13"/>
      <c r="C149" s="13"/>
      <c r="D149" s="13"/>
      <c r="E149" s="13"/>
      <c r="F149" s="13"/>
      <c r="M149" s="13"/>
      <c r="N149" s="13"/>
    </row>
    <row r="150" spans="2:14" ht="12.75" customHeight="1">
      <c r="B150" s="13"/>
      <c r="C150" s="13"/>
      <c r="D150" s="13"/>
      <c r="E150" s="13"/>
      <c r="F150" s="13"/>
      <c r="M150" s="13"/>
      <c r="N150" s="13"/>
    </row>
    <row r="151" spans="2:14" ht="12.75" customHeight="1">
      <c r="B151" s="13"/>
      <c r="C151" s="13"/>
      <c r="D151" s="13"/>
      <c r="E151" s="13"/>
      <c r="F151" s="13"/>
      <c r="M151" s="13"/>
      <c r="N151" s="13"/>
    </row>
    <row r="152" spans="2:14" ht="12.75" customHeight="1">
      <c r="B152" s="13"/>
      <c r="C152" s="13"/>
      <c r="D152" s="13"/>
      <c r="E152" s="13"/>
      <c r="F152" s="13"/>
      <c r="M152" s="13"/>
      <c r="N152" s="13"/>
    </row>
    <row r="153" spans="2:14" ht="12.75" customHeight="1">
      <c r="B153" s="13"/>
      <c r="C153" s="13"/>
      <c r="D153" s="13"/>
      <c r="E153" s="13"/>
      <c r="F153" s="13"/>
      <c r="M153" s="13"/>
      <c r="N153" s="13"/>
    </row>
    <row r="154" spans="2:14" ht="12.75" customHeight="1">
      <c r="B154" s="13"/>
      <c r="C154" s="13"/>
      <c r="D154" s="13"/>
      <c r="E154" s="13"/>
      <c r="F154" s="13"/>
      <c r="M154" s="13"/>
      <c r="N154" s="13"/>
    </row>
    <row r="155" spans="2:14" ht="12.75" customHeight="1">
      <c r="B155" s="13"/>
      <c r="C155" s="13"/>
      <c r="D155" s="13"/>
      <c r="E155" s="13"/>
      <c r="F155" s="13"/>
      <c r="M155" s="13"/>
      <c r="N155" s="13"/>
    </row>
    <row r="156" spans="2:14" ht="12.75" customHeight="1">
      <c r="B156" s="13"/>
      <c r="C156" s="13"/>
      <c r="D156" s="13"/>
      <c r="E156" s="13"/>
      <c r="F156" s="13"/>
      <c r="M156" s="13"/>
      <c r="N156" s="13"/>
    </row>
    <row r="157" spans="2:14" ht="12.75" customHeight="1">
      <c r="B157" s="13"/>
      <c r="C157" s="13"/>
      <c r="D157" s="13"/>
      <c r="E157" s="13"/>
      <c r="F157" s="13"/>
      <c r="M157" s="13"/>
      <c r="N157" s="13"/>
    </row>
    <row r="158" spans="2:14" ht="12.75" customHeight="1">
      <c r="B158" s="13"/>
      <c r="C158" s="13"/>
      <c r="D158" s="13"/>
      <c r="E158" s="13"/>
      <c r="F158" s="13"/>
      <c r="M158" s="13"/>
      <c r="N158" s="13"/>
    </row>
    <row r="159" spans="2:14" ht="12.75" customHeight="1">
      <c r="B159" s="13"/>
      <c r="C159" s="13"/>
      <c r="D159" s="13"/>
      <c r="E159" s="13"/>
      <c r="F159" s="13"/>
      <c r="M159" s="13"/>
      <c r="N159" s="13"/>
    </row>
    <row r="160" spans="2:14" ht="12.75" customHeight="1">
      <c r="B160" s="13"/>
      <c r="C160" s="13"/>
      <c r="D160" s="13"/>
      <c r="E160" s="13"/>
      <c r="F160" s="13"/>
      <c r="M160" s="13"/>
      <c r="N160" s="13"/>
    </row>
    <row r="161" spans="2:14" ht="12.75" customHeight="1">
      <c r="B161" s="13"/>
      <c r="C161" s="13"/>
      <c r="D161" s="13"/>
      <c r="E161" s="13"/>
      <c r="F161" s="13"/>
      <c r="M161" s="13"/>
      <c r="N161" s="13"/>
    </row>
    <row r="162" spans="2:14" ht="12.75" customHeight="1">
      <c r="B162" s="13"/>
      <c r="C162" s="13"/>
      <c r="D162" s="13"/>
      <c r="E162" s="13"/>
      <c r="F162" s="13"/>
      <c r="M162" s="13"/>
      <c r="N162" s="13"/>
    </row>
    <row r="163" spans="2:14" ht="12.75" customHeight="1">
      <c r="B163" s="13"/>
      <c r="C163" s="13"/>
      <c r="D163" s="13"/>
      <c r="E163" s="13"/>
      <c r="F163" s="13"/>
      <c r="M163" s="13"/>
      <c r="N163" s="13"/>
    </row>
    <row r="164" spans="2:14" ht="12.75" customHeight="1">
      <c r="B164" s="13"/>
      <c r="C164" s="13"/>
      <c r="D164" s="13"/>
      <c r="E164" s="13"/>
      <c r="F164" s="13"/>
      <c r="M164" s="13"/>
      <c r="N164" s="13"/>
    </row>
    <row r="165" spans="2:14" ht="12.75" customHeight="1">
      <c r="B165" s="13"/>
      <c r="C165" s="13"/>
      <c r="D165" s="13"/>
      <c r="E165" s="13"/>
      <c r="F165" s="13"/>
      <c r="M165" s="13"/>
      <c r="N165" s="13"/>
    </row>
    <row r="166" spans="2:14" ht="12.75" customHeight="1">
      <c r="B166" s="13"/>
      <c r="C166" s="13"/>
      <c r="D166" s="13"/>
      <c r="E166" s="13"/>
      <c r="F166" s="13"/>
      <c r="M166" s="13"/>
      <c r="N166" s="13"/>
    </row>
    <row r="167" spans="2:14" ht="12.75" customHeight="1">
      <c r="B167" s="13"/>
      <c r="C167" s="13"/>
      <c r="D167" s="13"/>
      <c r="E167" s="13"/>
      <c r="F167" s="13"/>
      <c r="M167" s="13"/>
      <c r="N167" s="13"/>
    </row>
    <row r="168" spans="2:14" ht="12.75" customHeight="1">
      <c r="B168" s="13"/>
      <c r="C168" s="13"/>
      <c r="D168" s="13"/>
      <c r="E168" s="13"/>
      <c r="F168" s="13"/>
      <c r="M168" s="13"/>
      <c r="N168" s="13"/>
    </row>
    <row r="169" spans="2:14" ht="12.75" customHeight="1">
      <c r="B169" s="13"/>
      <c r="C169" s="13"/>
      <c r="D169" s="13"/>
      <c r="E169" s="13"/>
      <c r="F169" s="13"/>
      <c r="M169" s="13"/>
      <c r="N169" s="13"/>
    </row>
    <row r="170" spans="2:14" ht="12.75" customHeight="1">
      <c r="B170" s="13"/>
      <c r="C170" s="13"/>
      <c r="D170" s="13"/>
      <c r="E170" s="13"/>
      <c r="F170" s="13"/>
      <c r="M170" s="13"/>
      <c r="N170" s="13"/>
    </row>
    <row r="171" spans="2:14" ht="12.75" customHeight="1">
      <c r="B171" s="13"/>
      <c r="C171" s="13"/>
      <c r="D171" s="13"/>
      <c r="E171" s="13"/>
      <c r="F171" s="13"/>
      <c r="M171" s="13"/>
      <c r="N171" s="13"/>
    </row>
    <row r="172" spans="2:14" ht="12.75" customHeight="1">
      <c r="B172" s="13"/>
      <c r="C172" s="13"/>
      <c r="D172" s="13"/>
      <c r="E172" s="13"/>
      <c r="F172" s="13"/>
      <c r="M172" s="13"/>
      <c r="N172" s="13"/>
    </row>
    <row r="173" spans="2:14" ht="12.75" customHeight="1">
      <c r="B173" s="13"/>
      <c r="C173" s="13"/>
      <c r="D173" s="13"/>
      <c r="E173" s="13"/>
      <c r="F173" s="13"/>
      <c r="M173" s="13"/>
      <c r="N173" s="13"/>
    </row>
    <row r="174" spans="2:14" ht="12.75" customHeight="1">
      <c r="B174" s="13"/>
      <c r="C174" s="13"/>
      <c r="D174" s="13"/>
      <c r="E174" s="13"/>
      <c r="F174" s="13"/>
      <c r="M174" s="13"/>
      <c r="N174" s="13"/>
    </row>
    <row r="175" spans="2:14" ht="12.75" customHeight="1">
      <c r="B175" s="13"/>
      <c r="C175" s="13"/>
      <c r="D175" s="13"/>
      <c r="E175" s="13"/>
      <c r="F175" s="13"/>
      <c r="M175" s="13"/>
      <c r="N175" s="13"/>
    </row>
    <row r="176" spans="2:14" ht="12.75" customHeight="1">
      <c r="B176" s="13"/>
      <c r="C176" s="13"/>
      <c r="D176" s="13"/>
      <c r="E176" s="13"/>
      <c r="F176" s="13"/>
      <c r="M176" s="13"/>
      <c r="N176" s="13"/>
    </row>
    <row r="177" spans="2:14" ht="12.75" customHeight="1">
      <c r="B177" s="13"/>
      <c r="C177" s="13"/>
      <c r="D177" s="13"/>
      <c r="E177" s="13"/>
      <c r="F177" s="13"/>
      <c r="M177" s="13"/>
      <c r="N177" s="13"/>
    </row>
    <row r="178" spans="2:14" ht="12.75" customHeight="1">
      <c r="B178" s="13"/>
      <c r="C178" s="13"/>
      <c r="D178" s="13"/>
      <c r="E178" s="13"/>
      <c r="F178" s="13"/>
      <c r="M178" s="13"/>
      <c r="N178" s="13"/>
    </row>
    <row r="179" spans="2:14" ht="12.75" customHeight="1">
      <c r="B179" s="13"/>
      <c r="C179" s="13"/>
      <c r="D179" s="13"/>
      <c r="E179" s="13"/>
      <c r="F179" s="13"/>
      <c r="M179" s="13"/>
      <c r="N179" s="13"/>
    </row>
    <row r="180" spans="2:14" ht="12.75" customHeight="1">
      <c r="B180" s="13"/>
      <c r="C180" s="13"/>
      <c r="D180" s="13"/>
      <c r="E180" s="13"/>
      <c r="F180" s="13"/>
      <c r="M180" s="13"/>
      <c r="N180" s="13"/>
    </row>
    <row r="181" spans="2:14" ht="12.75" customHeight="1">
      <c r="B181" s="13"/>
      <c r="C181" s="13"/>
      <c r="D181" s="13"/>
      <c r="E181" s="13"/>
      <c r="F181" s="13"/>
      <c r="M181" s="13"/>
      <c r="N181" s="13"/>
    </row>
    <row r="182" spans="2:14" ht="12.75" customHeight="1">
      <c r="B182" s="13"/>
      <c r="C182" s="13"/>
      <c r="D182" s="13"/>
      <c r="E182" s="13"/>
      <c r="F182" s="13"/>
      <c r="M182" s="13"/>
      <c r="N182" s="13"/>
    </row>
    <row r="183" spans="2:14" ht="12.75" customHeight="1">
      <c r="B183" s="13"/>
      <c r="C183" s="13"/>
      <c r="D183" s="13"/>
      <c r="E183" s="13"/>
      <c r="F183" s="13"/>
      <c r="M183" s="13"/>
      <c r="N183" s="13"/>
    </row>
    <row r="184" spans="2:14" ht="12.75" customHeight="1">
      <c r="B184" s="13"/>
      <c r="C184" s="13"/>
      <c r="D184" s="13"/>
      <c r="E184" s="13"/>
      <c r="F184" s="13"/>
      <c r="M184" s="13"/>
      <c r="N184" s="13"/>
    </row>
    <row r="185" spans="2:14" ht="12.75" customHeight="1">
      <c r="B185" s="13"/>
      <c r="C185" s="13"/>
      <c r="D185" s="13"/>
      <c r="E185" s="13"/>
      <c r="F185" s="13"/>
      <c r="M185" s="13"/>
      <c r="N185" s="13"/>
    </row>
    <row r="186" spans="2:14" ht="12.75" customHeight="1">
      <c r="B186" s="13"/>
      <c r="C186" s="13"/>
      <c r="D186" s="13"/>
      <c r="E186" s="13"/>
      <c r="F186" s="13"/>
      <c r="M186" s="13"/>
      <c r="N186" s="13"/>
    </row>
    <row r="187" spans="2:14" ht="12.75" customHeight="1">
      <c r="B187" s="13"/>
      <c r="C187" s="13"/>
      <c r="D187" s="13"/>
      <c r="E187" s="13"/>
      <c r="F187" s="13"/>
      <c r="M187" s="13"/>
      <c r="N187" s="13"/>
    </row>
    <row r="188" spans="2:14" ht="12.75" customHeight="1">
      <c r="B188" s="13"/>
      <c r="C188" s="13"/>
      <c r="D188" s="13"/>
      <c r="E188" s="13"/>
      <c r="F188" s="13"/>
      <c r="M188" s="13"/>
      <c r="N188" s="13"/>
    </row>
    <row r="189" spans="2:14" ht="12.75" customHeight="1">
      <c r="B189" s="13"/>
      <c r="C189" s="13"/>
      <c r="D189" s="13"/>
      <c r="E189" s="13"/>
      <c r="F189" s="13"/>
      <c r="M189" s="13"/>
      <c r="N189" s="13"/>
    </row>
    <row r="190" spans="2:14" ht="12.75" customHeight="1">
      <c r="B190" s="13"/>
      <c r="C190" s="13"/>
      <c r="D190" s="13"/>
      <c r="E190" s="13"/>
      <c r="F190" s="13"/>
      <c r="M190" s="13"/>
      <c r="N190" s="13"/>
    </row>
    <row r="191" spans="2:14" ht="12.75" customHeight="1">
      <c r="B191" s="13"/>
      <c r="C191" s="13"/>
      <c r="D191" s="13"/>
      <c r="E191" s="13"/>
      <c r="F191" s="13"/>
      <c r="M191" s="13"/>
      <c r="N191" s="13"/>
    </row>
    <row r="192" spans="2:14" ht="12.75" customHeight="1">
      <c r="B192" s="13"/>
      <c r="C192" s="13"/>
      <c r="D192" s="13"/>
      <c r="E192" s="13"/>
      <c r="F192" s="13"/>
      <c r="M192" s="13"/>
      <c r="N192" s="13"/>
    </row>
    <row r="193" spans="2:14" ht="12.75" customHeight="1">
      <c r="B193" s="13"/>
      <c r="C193" s="13"/>
      <c r="D193" s="13"/>
      <c r="E193" s="13"/>
      <c r="F193" s="13"/>
      <c r="M193" s="13"/>
      <c r="N193" s="13"/>
    </row>
    <row r="194" spans="2:14" ht="12.75" customHeight="1">
      <c r="B194" s="13"/>
      <c r="C194" s="13"/>
      <c r="D194" s="13"/>
      <c r="E194" s="13"/>
      <c r="F194" s="13"/>
      <c r="M194" s="13"/>
      <c r="N194" s="13"/>
    </row>
    <row r="195" spans="2:14" ht="12.75" customHeight="1">
      <c r="B195" s="13"/>
      <c r="C195" s="13"/>
      <c r="D195" s="13"/>
      <c r="E195" s="13"/>
      <c r="F195" s="13"/>
      <c r="M195" s="13"/>
      <c r="N195" s="13"/>
    </row>
    <row r="196" spans="2:14" ht="12.75" customHeight="1">
      <c r="B196" s="13"/>
      <c r="C196" s="13"/>
      <c r="D196" s="13"/>
      <c r="E196" s="13"/>
      <c r="F196" s="13"/>
      <c r="M196" s="13"/>
      <c r="N196" s="13"/>
    </row>
    <row r="197" spans="2:14" ht="12.75" customHeight="1">
      <c r="B197" s="13"/>
      <c r="C197" s="13"/>
      <c r="D197" s="13"/>
      <c r="E197" s="13"/>
      <c r="F197" s="13"/>
      <c r="M197" s="13"/>
      <c r="N197" s="13"/>
    </row>
    <row r="198" spans="2:14" ht="12.75" customHeight="1">
      <c r="B198" s="13"/>
      <c r="C198" s="13"/>
      <c r="D198" s="13"/>
      <c r="E198" s="13"/>
      <c r="F198" s="13"/>
      <c r="M198" s="13"/>
      <c r="N198" s="13"/>
    </row>
    <row r="199" spans="2:14" ht="12.75" customHeight="1">
      <c r="B199" s="13"/>
      <c r="C199" s="13"/>
      <c r="D199" s="13"/>
      <c r="E199" s="13"/>
      <c r="F199" s="13"/>
      <c r="M199" s="13"/>
      <c r="N199" s="13"/>
    </row>
    <row r="200" spans="2:14" ht="12.75" customHeight="1">
      <c r="B200" s="13"/>
      <c r="C200" s="13"/>
      <c r="D200" s="13"/>
      <c r="E200" s="13"/>
      <c r="F200" s="13"/>
      <c r="M200" s="13"/>
      <c r="N200" s="13"/>
    </row>
    <row r="201" spans="2:14" ht="12.75" customHeight="1">
      <c r="B201" s="13"/>
      <c r="C201" s="13"/>
      <c r="D201" s="13"/>
      <c r="E201" s="13"/>
      <c r="F201" s="13"/>
      <c r="M201" s="13"/>
      <c r="N201" s="13"/>
    </row>
    <row r="202" spans="2:14" ht="12.75" customHeight="1">
      <c r="B202" s="13"/>
      <c r="C202" s="13"/>
      <c r="D202" s="13"/>
      <c r="E202" s="13"/>
      <c r="F202" s="13"/>
      <c r="M202" s="13"/>
      <c r="N202" s="13"/>
    </row>
    <row r="203" spans="2:14" ht="12.75" customHeight="1">
      <c r="B203" s="13"/>
      <c r="C203" s="13"/>
      <c r="D203" s="13"/>
      <c r="E203" s="13"/>
      <c r="F203" s="13"/>
      <c r="M203" s="13"/>
      <c r="N203" s="13"/>
    </row>
    <row r="204" spans="2:14" ht="12.75" customHeight="1">
      <c r="B204" s="13"/>
      <c r="C204" s="13"/>
      <c r="D204" s="13"/>
      <c r="E204" s="13"/>
      <c r="F204" s="13"/>
      <c r="M204" s="13"/>
      <c r="N204" s="13"/>
    </row>
    <row r="205" spans="2:14" ht="12.75" customHeight="1">
      <c r="B205" s="13"/>
      <c r="C205" s="13"/>
      <c r="D205" s="13"/>
      <c r="E205" s="13"/>
      <c r="F205" s="13"/>
      <c r="M205" s="13"/>
      <c r="N205" s="13"/>
    </row>
    <row r="206" spans="2:14" ht="12.75" customHeight="1">
      <c r="B206" s="13"/>
      <c r="C206" s="13"/>
      <c r="D206" s="13"/>
      <c r="E206" s="13"/>
      <c r="F206" s="13"/>
      <c r="M206" s="13"/>
      <c r="N206" s="13"/>
    </row>
    <row r="207" spans="2:14" ht="12.75" customHeight="1">
      <c r="B207" s="13"/>
      <c r="C207" s="13"/>
      <c r="D207" s="13"/>
      <c r="E207" s="13"/>
      <c r="F207" s="13"/>
      <c r="M207" s="13"/>
      <c r="N207" s="13"/>
    </row>
    <row r="208" spans="2:14" ht="12.75" customHeight="1">
      <c r="B208" s="13"/>
      <c r="C208" s="13"/>
      <c r="D208" s="13"/>
      <c r="E208" s="13"/>
      <c r="F208" s="13"/>
      <c r="M208" s="13"/>
      <c r="N208" s="13"/>
    </row>
    <row r="209" spans="2:14" ht="12.75" customHeight="1">
      <c r="B209" s="13"/>
      <c r="C209" s="13"/>
      <c r="D209" s="13"/>
      <c r="E209" s="13"/>
      <c r="F209" s="13"/>
      <c r="M209" s="13"/>
      <c r="N209" s="13"/>
    </row>
    <row r="210" spans="2:14" ht="12.75" customHeight="1">
      <c r="B210" s="13"/>
      <c r="C210" s="13"/>
      <c r="D210" s="13"/>
      <c r="E210" s="13"/>
      <c r="F210" s="13"/>
      <c r="M210" s="13"/>
      <c r="N210" s="13"/>
    </row>
    <row r="211" spans="2:14" ht="12.75" customHeight="1">
      <c r="B211" s="13"/>
      <c r="C211" s="13"/>
      <c r="D211" s="13"/>
      <c r="E211" s="13"/>
      <c r="F211" s="13"/>
      <c r="M211" s="13"/>
      <c r="N211" s="13"/>
    </row>
    <row r="212" spans="2:14" ht="12.75" customHeight="1">
      <c r="B212" s="13"/>
      <c r="C212" s="13"/>
      <c r="D212" s="13"/>
      <c r="E212" s="13"/>
      <c r="F212" s="13"/>
      <c r="M212" s="13"/>
      <c r="N212" s="13"/>
    </row>
    <row r="213" spans="2:14" ht="12.75" customHeight="1">
      <c r="B213" s="13"/>
      <c r="C213" s="13"/>
      <c r="D213" s="13"/>
      <c r="E213" s="13"/>
      <c r="F213" s="13"/>
      <c r="M213" s="13"/>
      <c r="N213" s="13"/>
    </row>
    <row r="214" spans="2:14" ht="12.75" customHeight="1">
      <c r="B214" s="13"/>
      <c r="C214" s="13"/>
      <c r="D214" s="13"/>
      <c r="E214" s="13"/>
      <c r="F214" s="13"/>
      <c r="M214" s="13"/>
      <c r="N214" s="13"/>
    </row>
    <row r="215" spans="2:14" ht="12.75" customHeight="1">
      <c r="B215" s="13"/>
      <c r="C215" s="13"/>
      <c r="D215" s="13"/>
      <c r="E215" s="13"/>
      <c r="F215" s="13"/>
      <c r="M215" s="13"/>
      <c r="N215" s="13"/>
    </row>
    <row r="216" spans="2:14" ht="12.75" customHeight="1">
      <c r="B216" s="13"/>
      <c r="C216" s="13"/>
      <c r="D216" s="13"/>
      <c r="E216" s="13"/>
      <c r="F216" s="13"/>
      <c r="M216" s="13"/>
      <c r="N216" s="13"/>
    </row>
    <row r="217" spans="2:14" ht="12.75" customHeight="1">
      <c r="B217" s="13"/>
      <c r="C217" s="13"/>
      <c r="D217" s="13"/>
      <c r="E217" s="13"/>
      <c r="F217" s="13"/>
      <c r="M217" s="13"/>
      <c r="N217" s="13"/>
    </row>
    <row r="218" spans="2:14" ht="12.75" customHeight="1">
      <c r="B218" s="13"/>
      <c r="C218" s="13"/>
      <c r="D218" s="13"/>
      <c r="E218" s="13"/>
      <c r="F218" s="13"/>
      <c r="M218" s="13"/>
      <c r="N218" s="13"/>
    </row>
    <row r="219" spans="2:14" ht="12.75" customHeight="1">
      <c r="B219" s="13"/>
      <c r="C219" s="13"/>
      <c r="D219" s="13"/>
      <c r="E219" s="13"/>
      <c r="F219" s="13"/>
      <c r="M219" s="13"/>
      <c r="N219" s="13"/>
    </row>
    <row r="220" spans="2:14" ht="12.75" customHeight="1">
      <c r="B220" s="13"/>
      <c r="C220" s="13"/>
      <c r="D220" s="13"/>
      <c r="E220" s="13"/>
      <c r="F220" s="13"/>
      <c r="M220" s="13"/>
      <c r="N220" s="13"/>
    </row>
    <row r="221" spans="2:14" ht="12.75" customHeight="1">
      <c r="B221" s="13"/>
      <c r="C221" s="13"/>
      <c r="D221" s="13"/>
      <c r="E221" s="13"/>
      <c r="F221" s="13"/>
      <c r="M221" s="13"/>
      <c r="N221" s="13"/>
    </row>
    <row r="222" spans="2:14" ht="12.75" customHeight="1">
      <c r="B222" s="13"/>
      <c r="C222" s="13"/>
      <c r="D222" s="13"/>
      <c r="E222" s="13"/>
      <c r="F222" s="13"/>
      <c r="M222" s="13"/>
      <c r="N222" s="13"/>
    </row>
    <row r="223" spans="2:14" ht="12.75" customHeight="1">
      <c r="B223" s="13"/>
      <c r="C223" s="13"/>
      <c r="D223" s="13"/>
      <c r="E223" s="13"/>
      <c r="F223" s="13"/>
      <c r="M223" s="13"/>
      <c r="N223" s="13"/>
    </row>
    <row r="224" spans="2:14" ht="12.75" customHeight="1">
      <c r="B224" s="13"/>
      <c r="C224" s="13"/>
      <c r="D224" s="13"/>
      <c r="E224" s="13"/>
      <c r="F224" s="13"/>
      <c r="M224" s="13"/>
      <c r="N224" s="13"/>
    </row>
    <row r="225" spans="2:14" ht="12.75" customHeight="1">
      <c r="B225" s="13"/>
      <c r="C225" s="13"/>
      <c r="D225" s="13"/>
      <c r="E225" s="13"/>
      <c r="F225" s="13"/>
      <c r="M225" s="13"/>
      <c r="N225" s="13"/>
    </row>
    <row r="226" spans="2:14" ht="12.75" customHeight="1">
      <c r="B226" s="13"/>
      <c r="C226" s="13"/>
      <c r="D226" s="13"/>
      <c r="E226" s="13"/>
      <c r="F226" s="13"/>
      <c r="M226" s="13"/>
      <c r="N226" s="13"/>
    </row>
    <row r="227" spans="2:14" ht="12.75" customHeight="1">
      <c r="B227" s="13"/>
      <c r="C227" s="13"/>
      <c r="D227" s="13"/>
      <c r="E227" s="13"/>
      <c r="F227" s="13"/>
      <c r="M227" s="13"/>
      <c r="N227" s="13"/>
    </row>
    <row r="228" spans="2:14" ht="12.75" customHeight="1">
      <c r="B228" s="13"/>
      <c r="C228" s="13"/>
      <c r="D228" s="13"/>
      <c r="E228" s="13"/>
      <c r="F228" s="13"/>
      <c r="M228" s="13"/>
      <c r="N228" s="13"/>
    </row>
    <row r="229" spans="2:14" ht="12.75" customHeight="1">
      <c r="B229" s="13"/>
      <c r="C229" s="13"/>
      <c r="D229" s="13"/>
      <c r="E229" s="13"/>
      <c r="F229" s="13"/>
      <c r="M229" s="13"/>
      <c r="N229" s="13"/>
    </row>
    <row r="230" spans="2:14" ht="12.75" customHeight="1">
      <c r="B230" s="13"/>
      <c r="C230" s="13"/>
      <c r="D230" s="13"/>
      <c r="E230" s="13"/>
      <c r="F230" s="13"/>
      <c r="M230" s="13"/>
      <c r="N230" s="13"/>
    </row>
    <row r="231" spans="2:14" ht="12.75" customHeight="1">
      <c r="B231" s="13"/>
      <c r="C231" s="13"/>
      <c r="D231" s="13"/>
      <c r="E231" s="13"/>
      <c r="F231" s="13"/>
      <c r="M231" s="13"/>
      <c r="N231" s="13"/>
    </row>
    <row r="232" spans="2:14" ht="12.75" customHeight="1">
      <c r="B232" s="13"/>
      <c r="C232" s="13"/>
      <c r="D232" s="13"/>
      <c r="E232" s="13"/>
      <c r="F232" s="13"/>
      <c r="M232" s="13"/>
      <c r="N232" s="13"/>
    </row>
    <row r="233" spans="2:14" ht="12.75" customHeight="1">
      <c r="B233" s="13"/>
      <c r="C233" s="13"/>
      <c r="D233" s="13"/>
      <c r="E233" s="13"/>
      <c r="F233" s="13"/>
      <c r="M233" s="13"/>
      <c r="N233" s="13"/>
    </row>
    <row r="234" spans="2:14" ht="12.75" customHeight="1">
      <c r="B234" s="13"/>
      <c r="C234" s="13"/>
      <c r="D234" s="13"/>
      <c r="E234" s="13"/>
      <c r="F234" s="13"/>
      <c r="M234" s="13"/>
      <c r="N234" s="13"/>
    </row>
    <row r="235" spans="2:14" ht="12.75" customHeight="1">
      <c r="B235" s="13"/>
      <c r="C235" s="13"/>
      <c r="D235" s="13"/>
      <c r="E235" s="13"/>
      <c r="F235" s="13"/>
      <c r="M235" s="13"/>
      <c r="N235" s="13"/>
    </row>
    <row r="236" spans="2:14" ht="12.75" customHeight="1">
      <c r="B236" s="13"/>
      <c r="C236" s="13"/>
      <c r="D236" s="13"/>
      <c r="E236" s="13"/>
      <c r="F236" s="13"/>
      <c r="M236" s="13"/>
      <c r="N236" s="13"/>
    </row>
    <row r="237" spans="2:14" ht="12.75" customHeight="1">
      <c r="B237" s="13"/>
      <c r="C237" s="13"/>
      <c r="D237" s="13"/>
      <c r="E237" s="13"/>
      <c r="F237" s="13"/>
      <c r="M237" s="13"/>
      <c r="N237" s="13"/>
    </row>
    <row r="238" spans="2:14" ht="12.75" customHeight="1">
      <c r="B238" s="13"/>
      <c r="C238" s="13"/>
      <c r="D238" s="13"/>
      <c r="E238" s="13"/>
      <c r="F238" s="13"/>
      <c r="M238" s="13"/>
      <c r="N238" s="13"/>
    </row>
    <row r="239" spans="2:14" ht="12.75" customHeight="1">
      <c r="B239" s="13"/>
      <c r="C239" s="13"/>
      <c r="D239" s="13"/>
      <c r="E239" s="13"/>
      <c r="F239" s="13"/>
      <c r="M239" s="13"/>
      <c r="N239" s="13"/>
    </row>
    <row r="240" spans="2:14" ht="12.75" customHeight="1">
      <c r="B240" s="13"/>
      <c r="C240" s="13"/>
      <c r="D240" s="13"/>
      <c r="E240" s="13"/>
      <c r="F240" s="13"/>
      <c r="M240" s="13"/>
      <c r="N240" s="13"/>
    </row>
    <row r="241" spans="2:14" ht="12.75" customHeight="1">
      <c r="B241" s="13"/>
      <c r="C241" s="13"/>
      <c r="D241" s="13"/>
      <c r="E241" s="13"/>
      <c r="F241" s="13"/>
      <c r="M241" s="13"/>
      <c r="N241" s="13"/>
    </row>
    <row r="242" spans="2:14" ht="12.75" customHeight="1">
      <c r="B242" s="13"/>
      <c r="C242" s="13"/>
      <c r="D242" s="13"/>
      <c r="E242" s="13"/>
      <c r="F242" s="13"/>
      <c r="M242" s="13"/>
      <c r="N242" s="13"/>
    </row>
    <row r="243" spans="2:14" ht="12.75" customHeight="1">
      <c r="B243" s="13"/>
      <c r="C243" s="13"/>
      <c r="D243" s="13"/>
      <c r="E243" s="13"/>
      <c r="F243" s="13"/>
      <c r="M243" s="13"/>
      <c r="N243" s="13"/>
    </row>
    <row r="244" spans="2:14" ht="12.75" customHeight="1">
      <c r="B244" s="13"/>
      <c r="C244" s="13"/>
      <c r="D244" s="13"/>
      <c r="E244" s="13"/>
      <c r="F244" s="13"/>
      <c r="M244" s="13"/>
      <c r="N244" s="13"/>
    </row>
    <row r="245" spans="2:14" ht="12.75" customHeight="1">
      <c r="B245" s="13"/>
      <c r="C245" s="13"/>
      <c r="D245" s="13"/>
      <c r="E245" s="13"/>
      <c r="F245" s="13"/>
      <c r="M245" s="13"/>
      <c r="N245" s="13"/>
    </row>
    <row r="246" spans="2:14" ht="12.75" customHeight="1">
      <c r="B246" s="13"/>
      <c r="C246" s="13"/>
      <c r="D246" s="13"/>
      <c r="E246" s="13"/>
      <c r="F246" s="13"/>
      <c r="M246" s="13"/>
      <c r="N246" s="13"/>
    </row>
    <row r="247" spans="2:14" ht="12.75" customHeight="1">
      <c r="B247" s="13"/>
      <c r="C247" s="13"/>
      <c r="D247" s="13"/>
      <c r="E247" s="13"/>
      <c r="F247" s="13"/>
      <c r="M247" s="13"/>
      <c r="N247" s="13"/>
    </row>
    <row r="248" spans="2:14" ht="12.75" customHeight="1">
      <c r="B248" s="13"/>
      <c r="C248" s="13"/>
      <c r="D248" s="13"/>
      <c r="E248" s="13"/>
      <c r="F248" s="13"/>
      <c r="M248" s="13"/>
      <c r="N248" s="13"/>
    </row>
    <row r="249" spans="2:14" ht="12.75" customHeight="1">
      <c r="B249" s="13"/>
      <c r="C249" s="13"/>
      <c r="D249" s="13"/>
      <c r="E249" s="13"/>
      <c r="F249" s="13"/>
      <c r="M249" s="13"/>
      <c r="N249" s="13"/>
    </row>
    <row r="250" spans="2:14" ht="12.75" customHeight="1">
      <c r="B250" s="13"/>
      <c r="C250" s="13"/>
      <c r="D250" s="13"/>
      <c r="E250" s="13"/>
      <c r="F250" s="13"/>
      <c r="M250" s="13"/>
      <c r="N250" s="13"/>
    </row>
    <row r="251" spans="2:14" ht="12.75" customHeight="1">
      <c r="B251" s="13"/>
      <c r="C251" s="13"/>
      <c r="D251" s="13"/>
      <c r="E251" s="13"/>
      <c r="F251" s="13"/>
      <c r="M251" s="13"/>
      <c r="N251" s="13"/>
    </row>
    <row r="252" spans="2:14" ht="12.75" customHeight="1">
      <c r="B252" s="13"/>
      <c r="C252" s="13"/>
      <c r="D252" s="13"/>
      <c r="E252" s="13"/>
      <c r="F252" s="13"/>
      <c r="M252" s="13"/>
      <c r="N252" s="13"/>
    </row>
    <row r="253" spans="2:14" ht="12.75" customHeight="1">
      <c r="B253" s="13"/>
      <c r="C253" s="13"/>
      <c r="D253" s="13"/>
      <c r="E253" s="13"/>
      <c r="F253" s="13"/>
      <c r="M253" s="13"/>
      <c r="N253" s="13"/>
    </row>
    <row r="254" spans="2:14" ht="12.75" customHeight="1">
      <c r="B254" s="13"/>
      <c r="C254" s="13"/>
      <c r="D254" s="13"/>
      <c r="E254" s="13"/>
      <c r="F254" s="13"/>
      <c r="M254" s="13"/>
      <c r="N254" s="13"/>
    </row>
    <row r="255" spans="2:14" ht="12.75" customHeight="1">
      <c r="B255" s="13"/>
      <c r="C255" s="13"/>
      <c r="D255" s="13"/>
      <c r="E255" s="13"/>
      <c r="F255" s="13"/>
      <c r="M255" s="13"/>
      <c r="N255" s="13"/>
    </row>
    <row r="256" spans="2:14" ht="12.75" customHeight="1">
      <c r="B256" s="13"/>
      <c r="C256" s="13"/>
      <c r="D256" s="13"/>
      <c r="E256" s="13"/>
      <c r="F256" s="13"/>
      <c r="M256" s="13"/>
      <c r="N256" s="13"/>
    </row>
    <row r="257" spans="2:14" ht="12.75" customHeight="1">
      <c r="B257" s="13"/>
      <c r="C257" s="13"/>
      <c r="D257" s="13"/>
      <c r="E257" s="13"/>
      <c r="F257" s="13"/>
      <c r="M257" s="13"/>
      <c r="N257" s="13"/>
    </row>
    <row r="258" spans="2:14" ht="12.75" customHeight="1">
      <c r="B258" s="13"/>
      <c r="C258" s="13"/>
      <c r="D258" s="13"/>
      <c r="E258" s="13"/>
      <c r="F258" s="13"/>
      <c r="M258" s="13"/>
      <c r="N258" s="13"/>
    </row>
    <row r="259" spans="2:14" ht="12.75" customHeight="1">
      <c r="B259" s="13"/>
      <c r="C259" s="13"/>
      <c r="D259" s="13"/>
      <c r="E259" s="13"/>
      <c r="F259" s="13"/>
      <c r="M259" s="13"/>
      <c r="N259" s="13"/>
    </row>
    <row r="260" spans="2:14" ht="12.75" customHeight="1">
      <c r="B260" s="13"/>
      <c r="C260" s="13"/>
      <c r="D260" s="13"/>
      <c r="E260" s="13"/>
      <c r="F260" s="13"/>
      <c r="M260" s="13"/>
      <c r="N260" s="13"/>
    </row>
    <row r="261" spans="2:14" ht="12.75" customHeight="1">
      <c r="B261" s="13"/>
      <c r="C261" s="13"/>
      <c r="D261" s="13"/>
      <c r="E261" s="13"/>
      <c r="F261" s="13"/>
      <c r="M261" s="13"/>
      <c r="N261" s="13"/>
    </row>
    <row r="262" spans="2:14" ht="12.75" customHeight="1">
      <c r="B262" s="13"/>
      <c r="C262" s="13"/>
      <c r="D262" s="13"/>
      <c r="E262" s="13"/>
      <c r="F262" s="13"/>
      <c r="M262" s="13"/>
      <c r="N262" s="13"/>
    </row>
    <row r="263" spans="2:14" ht="12.75" customHeight="1">
      <c r="B263" s="13"/>
      <c r="C263" s="13"/>
      <c r="D263" s="13"/>
      <c r="E263" s="13"/>
      <c r="F263" s="13"/>
      <c r="M263" s="13"/>
      <c r="N263" s="13"/>
    </row>
    <row r="264" spans="2:14" ht="12.75" customHeight="1">
      <c r="B264" s="13"/>
      <c r="C264" s="13"/>
      <c r="D264" s="13"/>
      <c r="E264" s="13"/>
      <c r="F264" s="13"/>
      <c r="M264" s="13"/>
      <c r="N264" s="13"/>
    </row>
    <row r="265" spans="2:14" ht="12.75" customHeight="1">
      <c r="B265" s="13"/>
      <c r="C265" s="13"/>
      <c r="D265" s="13"/>
      <c r="E265" s="13"/>
      <c r="F265" s="13"/>
      <c r="M265" s="13"/>
      <c r="N265" s="13"/>
    </row>
    <row r="266" spans="2:14" ht="12.75" customHeight="1">
      <c r="B266" s="13"/>
      <c r="C266" s="13"/>
      <c r="D266" s="13"/>
      <c r="E266" s="13"/>
      <c r="F266" s="13"/>
      <c r="M266" s="13"/>
      <c r="N266" s="13"/>
    </row>
    <row r="267" spans="2:14" ht="12.75" customHeight="1">
      <c r="B267" s="13"/>
      <c r="C267" s="13"/>
      <c r="D267" s="13"/>
      <c r="E267" s="13"/>
      <c r="F267" s="13"/>
      <c r="M267" s="13"/>
      <c r="N267" s="13"/>
    </row>
    <row r="268" spans="2:14" ht="12.75" customHeight="1">
      <c r="B268" s="13"/>
      <c r="C268" s="13"/>
      <c r="D268" s="13"/>
      <c r="E268" s="13"/>
      <c r="F268" s="13"/>
      <c r="M268" s="13"/>
      <c r="N268" s="13"/>
    </row>
    <row r="269" spans="2:14" ht="12.75" customHeight="1">
      <c r="B269" s="13"/>
      <c r="C269" s="13"/>
      <c r="D269" s="13"/>
      <c r="E269" s="13"/>
      <c r="F269" s="13"/>
      <c r="M269" s="13"/>
      <c r="N269" s="13"/>
    </row>
    <row r="270" spans="2:14" ht="12.75" customHeight="1">
      <c r="B270" s="13"/>
      <c r="C270" s="13"/>
      <c r="D270" s="13"/>
      <c r="E270" s="13"/>
      <c r="F270" s="13"/>
      <c r="M270" s="13"/>
      <c r="N270" s="13"/>
    </row>
    <row r="271" spans="2:14" ht="12.75" customHeight="1">
      <c r="B271" s="13"/>
      <c r="C271" s="13"/>
      <c r="D271" s="13"/>
      <c r="E271" s="13"/>
      <c r="F271" s="13"/>
      <c r="M271" s="13"/>
      <c r="N271" s="13"/>
    </row>
    <row r="272" spans="2:14" ht="12.75" customHeight="1">
      <c r="B272" s="13"/>
      <c r="C272" s="13"/>
      <c r="D272" s="13"/>
      <c r="E272" s="13"/>
      <c r="F272" s="13"/>
      <c r="M272" s="13"/>
      <c r="N272" s="13"/>
    </row>
    <row r="273" spans="2:14" ht="12.75" customHeight="1">
      <c r="B273" s="13"/>
      <c r="C273" s="13"/>
      <c r="D273" s="13"/>
      <c r="E273" s="13"/>
      <c r="F273" s="13"/>
      <c r="M273" s="13"/>
      <c r="N273" s="13"/>
    </row>
    <row r="274" spans="2:14" ht="12.75" customHeight="1">
      <c r="B274" s="13"/>
      <c r="C274" s="13"/>
      <c r="D274" s="13"/>
      <c r="E274" s="13"/>
      <c r="F274" s="13"/>
      <c r="M274" s="13"/>
      <c r="N274" s="13"/>
    </row>
    <row r="275" spans="2:14" ht="12.75" customHeight="1">
      <c r="B275" s="13"/>
      <c r="C275" s="13"/>
      <c r="D275" s="13"/>
      <c r="E275" s="13"/>
      <c r="F275" s="13"/>
      <c r="M275" s="13"/>
      <c r="N275" s="13"/>
    </row>
    <row r="276" spans="2:14" ht="12.75" customHeight="1">
      <c r="B276" s="13"/>
      <c r="C276" s="13"/>
      <c r="D276" s="13"/>
      <c r="E276" s="13"/>
      <c r="F276" s="13"/>
      <c r="M276" s="13"/>
      <c r="N276" s="13"/>
    </row>
    <row r="277" spans="2:14" ht="12.75" customHeight="1">
      <c r="B277" s="13"/>
      <c r="C277" s="13"/>
      <c r="D277" s="13"/>
      <c r="E277" s="13"/>
      <c r="F277" s="13"/>
      <c r="M277" s="13"/>
      <c r="N277" s="13"/>
    </row>
    <row r="278" spans="2:14" ht="12.75" customHeight="1">
      <c r="B278" s="13"/>
      <c r="C278" s="13"/>
      <c r="D278" s="13"/>
      <c r="E278" s="13"/>
      <c r="F278" s="13"/>
      <c r="M278" s="13"/>
      <c r="N278" s="13"/>
    </row>
    <row r="279" spans="2:14" ht="12.75" customHeight="1">
      <c r="B279" s="13"/>
      <c r="C279" s="13"/>
      <c r="D279" s="13"/>
      <c r="E279" s="13"/>
      <c r="F279" s="13"/>
      <c r="M279" s="13"/>
      <c r="N279" s="13"/>
    </row>
    <row r="280" spans="2:14" ht="12.75" customHeight="1">
      <c r="B280" s="13"/>
      <c r="C280" s="13"/>
      <c r="D280" s="13"/>
      <c r="E280" s="13"/>
      <c r="F280" s="13"/>
      <c r="M280" s="13"/>
      <c r="N280" s="13"/>
    </row>
    <row r="281" spans="2:14" ht="12.75" customHeight="1">
      <c r="B281" s="13"/>
      <c r="C281" s="13"/>
      <c r="D281" s="13"/>
      <c r="E281" s="13"/>
      <c r="F281" s="13"/>
      <c r="M281" s="13"/>
      <c r="N281" s="13"/>
    </row>
    <row r="282" spans="2:14" ht="12.75" customHeight="1">
      <c r="B282" s="13"/>
      <c r="C282" s="13"/>
      <c r="D282" s="13"/>
      <c r="E282" s="13"/>
      <c r="F282" s="13"/>
      <c r="M282" s="13"/>
      <c r="N282" s="13"/>
    </row>
    <row r="283" spans="2:14" ht="12.75" customHeight="1">
      <c r="B283" s="13"/>
      <c r="C283" s="13"/>
      <c r="D283" s="13"/>
      <c r="E283" s="13"/>
      <c r="F283" s="13"/>
      <c r="M283" s="13"/>
      <c r="N283" s="13"/>
    </row>
    <row r="284" spans="2:14" ht="12.75" customHeight="1">
      <c r="B284" s="13"/>
      <c r="C284" s="13"/>
      <c r="D284" s="13"/>
      <c r="E284" s="13"/>
      <c r="F284" s="13"/>
      <c r="M284" s="13"/>
      <c r="N284" s="13"/>
    </row>
    <row r="285" spans="2:14" ht="12.75" customHeight="1">
      <c r="B285" s="13"/>
      <c r="C285" s="13"/>
      <c r="D285" s="13"/>
      <c r="E285" s="13"/>
      <c r="F285" s="13"/>
      <c r="M285" s="13"/>
      <c r="N285" s="13"/>
    </row>
    <row r="286" spans="2:14" ht="12.75" customHeight="1">
      <c r="B286" s="13"/>
      <c r="C286" s="13"/>
      <c r="D286" s="13"/>
      <c r="E286" s="13"/>
      <c r="F286" s="13"/>
      <c r="M286" s="13"/>
      <c r="N286" s="13"/>
    </row>
    <row r="287" spans="2:14" ht="12.75" customHeight="1">
      <c r="B287" s="13"/>
      <c r="C287" s="13"/>
      <c r="D287" s="13"/>
      <c r="E287" s="13"/>
      <c r="F287" s="13"/>
      <c r="M287" s="13"/>
      <c r="N287" s="13"/>
    </row>
    <row r="288" spans="2:14" ht="12.75" customHeight="1">
      <c r="B288" s="13"/>
      <c r="C288" s="13"/>
      <c r="D288" s="13"/>
      <c r="E288" s="13"/>
      <c r="F288" s="13"/>
      <c r="M288" s="13"/>
      <c r="N288" s="13"/>
    </row>
    <row r="289" spans="2:14" ht="12.75" customHeight="1">
      <c r="B289" s="13"/>
      <c r="C289" s="13"/>
      <c r="D289" s="13"/>
      <c r="E289" s="13"/>
      <c r="F289" s="13"/>
      <c r="M289" s="13"/>
      <c r="N289" s="13"/>
    </row>
    <row r="290" spans="2:14" ht="12.75" customHeight="1">
      <c r="B290" s="13"/>
      <c r="C290" s="13"/>
      <c r="D290" s="13"/>
      <c r="E290" s="13"/>
      <c r="F290" s="13"/>
      <c r="M290" s="13"/>
      <c r="N290" s="13"/>
    </row>
    <row r="291" spans="2:14" ht="12.75" customHeight="1">
      <c r="B291" s="13"/>
      <c r="C291" s="13"/>
      <c r="D291" s="13"/>
      <c r="E291" s="13"/>
      <c r="F291" s="13"/>
      <c r="M291" s="13"/>
      <c r="N291" s="13"/>
    </row>
    <row r="292" spans="2:14" ht="12.75" customHeight="1">
      <c r="B292" s="13"/>
      <c r="C292" s="13"/>
      <c r="D292" s="13"/>
      <c r="E292" s="13"/>
      <c r="F292" s="13"/>
      <c r="M292" s="13"/>
      <c r="N292" s="13"/>
    </row>
    <row r="293" spans="2:14" ht="12.75" customHeight="1">
      <c r="B293" s="13"/>
      <c r="C293" s="13"/>
      <c r="D293" s="13"/>
      <c r="E293" s="13"/>
      <c r="F293" s="13"/>
      <c r="M293" s="13"/>
      <c r="N293" s="13"/>
    </row>
    <row r="294" spans="2:14" ht="12.75" customHeight="1">
      <c r="B294" s="13"/>
      <c r="C294" s="13"/>
      <c r="D294" s="13"/>
      <c r="E294" s="13"/>
      <c r="F294" s="13"/>
      <c r="M294" s="13"/>
      <c r="N294" s="13"/>
    </row>
    <row r="295" spans="2:14" ht="12.75" customHeight="1">
      <c r="B295" s="13"/>
      <c r="C295" s="13"/>
      <c r="D295" s="13"/>
      <c r="E295" s="13"/>
      <c r="F295" s="13"/>
      <c r="M295" s="13"/>
      <c r="N295" s="13"/>
    </row>
    <row r="296" spans="2:14" ht="12.75" customHeight="1">
      <c r="B296" s="13"/>
      <c r="C296" s="13"/>
      <c r="D296" s="13"/>
      <c r="E296" s="13"/>
      <c r="F296" s="13"/>
      <c r="M296" s="13"/>
      <c r="N296" s="13"/>
    </row>
    <row r="297" spans="2:14" ht="12.75" customHeight="1">
      <c r="B297" s="13"/>
      <c r="C297" s="13"/>
      <c r="D297" s="13"/>
      <c r="E297" s="13"/>
      <c r="F297" s="13"/>
      <c r="M297" s="13"/>
      <c r="N297" s="13"/>
    </row>
    <row r="298" spans="2:14" ht="12.75" customHeight="1">
      <c r="B298" s="13"/>
      <c r="C298" s="13"/>
      <c r="D298" s="13"/>
      <c r="E298" s="13"/>
      <c r="F298" s="13"/>
      <c r="M298" s="13"/>
      <c r="N298" s="13"/>
    </row>
    <row r="299" spans="2:14" ht="12.75" customHeight="1">
      <c r="B299" s="13"/>
      <c r="C299" s="13"/>
      <c r="D299" s="13"/>
      <c r="E299" s="13"/>
      <c r="F299" s="13"/>
      <c r="M299" s="13"/>
      <c r="N299" s="13"/>
    </row>
    <row r="300" spans="2:14" ht="12.75" customHeight="1">
      <c r="B300" s="13"/>
      <c r="C300" s="13"/>
      <c r="D300" s="13"/>
      <c r="E300" s="13"/>
      <c r="F300" s="13"/>
      <c r="M300" s="13"/>
      <c r="N300" s="13"/>
    </row>
    <row r="301" spans="2:14" ht="12.75" customHeight="1">
      <c r="B301" s="13"/>
      <c r="C301" s="13"/>
      <c r="D301" s="13"/>
      <c r="E301" s="13"/>
      <c r="F301" s="13"/>
      <c r="M301" s="13"/>
      <c r="N301" s="13"/>
    </row>
    <row r="302" spans="2:14" ht="12.75" customHeight="1">
      <c r="B302" s="13"/>
      <c r="C302" s="13"/>
      <c r="D302" s="13"/>
      <c r="E302" s="13"/>
      <c r="F302" s="13"/>
      <c r="M302" s="13"/>
      <c r="N302" s="13"/>
    </row>
    <row r="303" spans="2:14" ht="12.75" customHeight="1">
      <c r="B303" s="13"/>
      <c r="C303" s="13"/>
      <c r="D303" s="13"/>
      <c r="E303" s="13"/>
      <c r="F303" s="13"/>
      <c r="M303" s="13"/>
      <c r="N303" s="13"/>
    </row>
    <row r="304" spans="2:14" ht="12.75" customHeight="1">
      <c r="B304" s="13"/>
      <c r="C304" s="13"/>
      <c r="D304" s="13"/>
      <c r="E304" s="13"/>
      <c r="F304" s="13"/>
      <c r="M304" s="13"/>
      <c r="N304" s="13"/>
    </row>
    <row r="305" spans="2:14" ht="12.75" customHeight="1">
      <c r="B305" s="13"/>
      <c r="C305" s="13"/>
      <c r="D305" s="13"/>
      <c r="E305" s="13"/>
      <c r="F305" s="13"/>
      <c r="M305" s="13"/>
      <c r="N305" s="13"/>
    </row>
    <row r="306" spans="2:14" ht="12.75" customHeight="1">
      <c r="B306" s="13"/>
      <c r="C306" s="13"/>
      <c r="D306" s="13"/>
      <c r="E306" s="13"/>
      <c r="F306" s="13"/>
      <c r="M306" s="13"/>
      <c r="N306" s="13"/>
    </row>
    <row r="307" spans="2:14" ht="12.75" customHeight="1">
      <c r="B307" s="13"/>
      <c r="C307" s="13"/>
      <c r="D307" s="13"/>
      <c r="E307" s="13"/>
      <c r="F307" s="13"/>
      <c r="M307" s="13"/>
      <c r="N307" s="13"/>
    </row>
    <row r="308" spans="2:14" ht="12.75" customHeight="1">
      <c r="B308" s="13"/>
      <c r="C308" s="13"/>
      <c r="D308" s="13"/>
      <c r="E308" s="13"/>
      <c r="F308" s="13"/>
      <c r="M308" s="13"/>
      <c r="N308" s="13"/>
    </row>
    <row r="309" spans="2:14" ht="12.75" customHeight="1">
      <c r="B309" s="13"/>
      <c r="C309" s="13"/>
      <c r="D309" s="13"/>
      <c r="E309" s="13"/>
      <c r="F309" s="13"/>
      <c r="M309" s="13"/>
      <c r="N309" s="13"/>
    </row>
    <row r="310" spans="2:14" ht="12.75" customHeight="1">
      <c r="B310" s="13"/>
      <c r="C310" s="13"/>
      <c r="D310" s="13"/>
      <c r="E310" s="13"/>
      <c r="F310" s="13"/>
      <c r="M310" s="13"/>
      <c r="N310" s="13"/>
    </row>
    <row r="311" spans="2:14" ht="12.75" customHeight="1">
      <c r="B311" s="13"/>
      <c r="C311" s="13"/>
      <c r="D311" s="13"/>
      <c r="E311" s="13"/>
      <c r="F311" s="13"/>
      <c r="M311" s="13"/>
      <c r="N311" s="13"/>
    </row>
    <row r="312" spans="2:14" ht="12.75" customHeight="1">
      <c r="B312" s="13"/>
      <c r="C312" s="13"/>
      <c r="D312" s="13"/>
      <c r="E312" s="13"/>
      <c r="F312" s="13"/>
      <c r="M312" s="13"/>
      <c r="N312" s="13"/>
    </row>
    <row r="313" spans="2:14" ht="12.75" customHeight="1">
      <c r="B313" s="13"/>
      <c r="C313" s="13"/>
      <c r="D313" s="13"/>
      <c r="E313" s="13"/>
      <c r="F313" s="13"/>
      <c r="M313" s="13"/>
      <c r="N313" s="13"/>
    </row>
    <row r="314" spans="2:14" ht="12.75" customHeight="1">
      <c r="B314" s="13"/>
      <c r="C314" s="13"/>
      <c r="D314" s="13"/>
      <c r="E314" s="13"/>
      <c r="F314" s="13"/>
      <c r="M314" s="13"/>
      <c r="N314" s="13"/>
    </row>
    <row r="315" spans="2:14" ht="12.75" customHeight="1">
      <c r="B315" s="13"/>
      <c r="C315" s="13"/>
      <c r="D315" s="13"/>
      <c r="E315" s="13"/>
      <c r="F315" s="13"/>
      <c r="M315" s="13"/>
      <c r="N315" s="13"/>
    </row>
    <row r="316" spans="2:14" ht="12.75" customHeight="1">
      <c r="B316" s="13"/>
      <c r="C316" s="13"/>
      <c r="D316" s="13"/>
      <c r="E316" s="13"/>
      <c r="F316" s="13"/>
      <c r="M316" s="13"/>
      <c r="N316" s="13"/>
    </row>
    <row r="317" spans="2:14" ht="12.75" customHeight="1">
      <c r="B317" s="13"/>
      <c r="C317" s="13"/>
      <c r="D317" s="13"/>
      <c r="E317" s="13"/>
      <c r="F317" s="13"/>
      <c r="M317" s="13"/>
      <c r="N317" s="13"/>
    </row>
    <row r="318" spans="2:14" ht="12.75" customHeight="1">
      <c r="B318" s="13"/>
      <c r="C318" s="13"/>
      <c r="D318" s="13"/>
      <c r="E318" s="13"/>
      <c r="F318" s="13"/>
      <c r="M318" s="13"/>
      <c r="N318" s="13"/>
    </row>
    <row r="319" spans="2:14" ht="12.75" customHeight="1">
      <c r="B319" s="13"/>
      <c r="C319" s="13"/>
      <c r="D319" s="13"/>
      <c r="E319" s="13"/>
      <c r="F319" s="13"/>
      <c r="M319" s="13"/>
      <c r="N319" s="13"/>
    </row>
    <row r="320" spans="2:14" ht="12.75" customHeight="1">
      <c r="B320" s="13"/>
      <c r="C320" s="13"/>
      <c r="D320" s="13"/>
      <c r="E320" s="13"/>
      <c r="F320" s="13"/>
      <c r="M320" s="13"/>
      <c r="N320" s="13"/>
    </row>
    <row r="321" spans="2:14" ht="12.75" customHeight="1">
      <c r="B321" s="13"/>
      <c r="C321" s="13"/>
      <c r="D321" s="13"/>
      <c r="E321" s="13"/>
      <c r="F321" s="13"/>
      <c r="M321" s="13"/>
      <c r="N321" s="13"/>
    </row>
    <row r="322" spans="2:14" ht="12.75" customHeight="1">
      <c r="B322" s="13"/>
      <c r="C322" s="13"/>
      <c r="D322" s="13"/>
      <c r="E322" s="13"/>
      <c r="F322" s="13"/>
      <c r="M322" s="13"/>
      <c r="N322" s="13"/>
    </row>
    <row r="323" spans="2:14" ht="12.75" customHeight="1">
      <c r="B323" s="13"/>
      <c r="C323" s="13"/>
      <c r="D323" s="13"/>
      <c r="E323" s="13"/>
      <c r="F323" s="13"/>
      <c r="M323" s="13"/>
      <c r="N323" s="13"/>
    </row>
    <row r="324" spans="2:14" ht="12.75" customHeight="1">
      <c r="B324" s="13"/>
      <c r="C324" s="13"/>
      <c r="D324" s="13"/>
      <c r="E324" s="13"/>
      <c r="F324" s="13"/>
      <c r="M324" s="13"/>
      <c r="N324" s="13"/>
    </row>
    <row r="325" spans="2:14" ht="12.75" customHeight="1">
      <c r="B325" s="13"/>
      <c r="C325" s="13"/>
      <c r="D325" s="13"/>
      <c r="E325" s="13"/>
      <c r="F325" s="13"/>
      <c r="M325" s="13"/>
      <c r="N325" s="13"/>
    </row>
    <row r="326" spans="2:14" ht="12.75" customHeight="1">
      <c r="B326" s="13"/>
      <c r="C326" s="13"/>
      <c r="D326" s="13"/>
      <c r="E326" s="13"/>
      <c r="F326" s="13"/>
      <c r="M326" s="13"/>
      <c r="N326" s="13"/>
    </row>
    <row r="327" spans="2:14" ht="12.75" customHeight="1">
      <c r="B327" s="13"/>
      <c r="C327" s="13"/>
      <c r="D327" s="13"/>
      <c r="E327" s="13"/>
      <c r="F327" s="13"/>
      <c r="M327" s="13"/>
      <c r="N327" s="13"/>
    </row>
    <row r="328" spans="2:14" ht="12.75" customHeight="1">
      <c r="B328" s="13"/>
      <c r="C328" s="13"/>
      <c r="D328" s="13"/>
      <c r="E328" s="13"/>
      <c r="F328" s="13"/>
      <c r="M328" s="13"/>
      <c r="N328" s="13"/>
    </row>
    <row r="329" spans="2:14" ht="12.75" customHeight="1">
      <c r="B329" s="13"/>
      <c r="C329" s="13"/>
      <c r="D329" s="13"/>
      <c r="E329" s="13"/>
      <c r="F329" s="13"/>
      <c r="M329" s="13"/>
      <c r="N329" s="13"/>
    </row>
    <row r="330" spans="2:14" ht="12.75" customHeight="1">
      <c r="B330" s="13"/>
      <c r="C330" s="13"/>
      <c r="D330" s="13"/>
      <c r="E330" s="13"/>
      <c r="F330" s="13"/>
      <c r="M330" s="13"/>
      <c r="N330" s="13"/>
    </row>
    <row r="331" spans="2:14" ht="12.75" customHeight="1">
      <c r="B331" s="13"/>
      <c r="C331" s="13"/>
      <c r="D331" s="13"/>
      <c r="E331" s="13"/>
      <c r="F331" s="13"/>
      <c r="M331" s="13"/>
      <c r="N331" s="13"/>
    </row>
    <row r="332" spans="2:14" ht="12.75" customHeight="1">
      <c r="B332" s="13"/>
      <c r="C332" s="13"/>
      <c r="D332" s="13"/>
      <c r="E332" s="13"/>
      <c r="F332" s="13"/>
      <c r="M332" s="13"/>
      <c r="N332" s="13"/>
    </row>
    <row r="333" spans="2:14" ht="12.75" customHeight="1">
      <c r="B333" s="13"/>
      <c r="C333" s="13"/>
      <c r="D333" s="13"/>
      <c r="E333" s="13"/>
      <c r="F333" s="13"/>
      <c r="M333" s="13"/>
      <c r="N333" s="13"/>
    </row>
    <row r="334" spans="2:14" ht="12.75" customHeight="1">
      <c r="B334" s="13"/>
      <c r="C334" s="13"/>
      <c r="D334" s="13"/>
      <c r="E334" s="13"/>
      <c r="F334" s="13"/>
      <c r="M334" s="13"/>
      <c r="N334" s="13"/>
    </row>
    <row r="335" spans="2:14" ht="12.75" customHeight="1">
      <c r="B335" s="13"/>
      <c r="C335" s="13"/>
      <c r="D335" s="13"/>
      <c r="E335" s="13"/>
      <c r="F335" s="13"/>
      <c r="M335" s="13"/>
      <c r="N335" s="13"/>
    </row>
    <row r="336" spans="2:14" ht="12.75" customHeight="1">
      <c r="B336" s="13"/>
      <c r="C336" s="13"/>
      <c r="D336" s="13"/>
      <c r="E336" s="13"/>
      <c r="F336" s="13"/>
      <c r="M336" s="13"/>
      <c r="N336" s="13"/>
    </row>
    <row r="337" spans="2:14" ht="12.75" customHeight="1">
      <c r="B337" s="13"/>
      <c r="C337" s="13"/>
      <c r="D337" s="13"/>
      <c r="E337" s="13"/>
      <c r="F337" s="13"/>
      <c r="M337" s="13"/>
      <c r="N337" s="13"/>
    </row>
    <row r="338" spans="2:14" ht="12.75" customHeight="1">
      <c r="B338" s="13"/>
      <c r="C338" s="13"/>
      <c r="D338" s="13"/>
      <c r="E338" s="13"/>
      <c r="F338" s="13"/>
      <c r="M338" s="13"/>
      <c r="N338" s="13"/>
    </row>
    <row r="339" spans="2:14" ht="12.75" customHeight="1">
      <c r="B339" s="13"/>
      <c r="C339" s="13"/>
      <c r="D339" s="13"/>
      <c r="E339" s="13"/>
      <c r="F339" s="13"/>
      <c r="M339" s="13"/>
      <c r="N339" s="13"/>
    </row>
    <row r="340" spans="2:14" ht="12.75" customHeight="1">
      <c r="B340" s="13"/>
      <c r="C340" s="13"/>
      <c r="D340" s="13"/>
      <c r="E340" s="13"/>
      <c r="F340" s="13"/>
      <c r="M340" s="13"/>
      <c r="N340" s="13"/>
    </row>
    <row r="341" spans="2:14" ht="12.75" customHeight="1">
      <c r="B341" s="13"/>
      <c r="C341" s="13"/>
      <c r="D341" s="13"/>
      <c r="E341" s="13"/>
      <c r="F341" s="13"/>
      <c r="M341" s="13"/>
      <c r="N341" s="13"/>
    </row>
    <row r="342" spans="2:14" ht="12.75" customHeight="1">
      <c r="B342" s="13"/>
      <c r="C342" s="13"/>
      <c r="D342" s="13"/>
      <c r="E342" s="13"/>
      <c r="F342" s="13"/>
      <c r="M342" s="13"/>
      <c r="N342" s="13"/>
    </row>
    <row r="343" spans="2:14" ht="12.75" customHeight="1">
      <c r="B343" s="13"/>
      <c r="C343" s="13"/>
      <c r="D343" s="13"/>
      <c r="E343" s="13"/>
      <c r="F343" s="13"/>
      <c r="M343" s="13"/>
      <c r="N343" s="13"/>
    </row>
    <row r="344" spans="2:14" ht="12.75" customHeight="1">
      <c r="B344" s="13"/>
      <c r="C344" s="13"/>
      <c r="D344" s="13"/>
      <c r="E344" s="13"/>
      <c r="F344" s="13"/>
      <c r="M344" s="13"/>
      <c r="N344" s="13"/>
    </row>
    <row r="345" spans="2:14" ht="12.75" customHeight="1">
      <c r="B345" s="13"/>
      <c r="C345" s="13"/>
      <c r="D345" s="13"/>
      <c r="E345" s="13"/>
      <c r="F345" s="13"/>
      <c r="M345" s="13"/>
      <c r="N345" s="13"/>
    </row>
    <row r="346" spans="2:14" ht="12.75" customHeight="1">
      <c r="B346" s="13"/>
      <c r="C346" s="13"/>
      <c r="D346" s="13"/>
      <c r="E346" s="13"/>
      <c r="F346" s="13"/>
      <c r="M346" s="13"/>
      <c r="N346" s="13"/>
    </row>
    <row r="347" spans="2:14" ht="12.75" customHeight="1">
      <c r="B347" s="13"/>
      <c r="C347" s="13"/>
      <c r="D347" s="13"/>
      <c r="E347" s="13"/>
      <c r="F347" s="13"/>
      <c r="M347" s="13"/>
      <c r="N347" s="13"/>
    </row>
    <row r="348" spans="2:14" ht="12.75" customHeight="1">
      <c r="B348" s="13"/>
      <c r="C348" s="13"/>
      <c r="D348" s="13"/>
      <c r="E348" s="13"/>
      <c r="F348" s="13"/>
      <c r="M348" s="13"/>
      <c r="N348" s="13"/>
    </row>
    <row r="349" spans="2:14" ht="12.75" customHeight="1">
      <c r="B349" s="13"/>
      <c r="C349" s="13"/>
      <c r="D349" s="13"/>
      <c r="E349" s="13"/>
      <c r="F349" s="13"/>
      <c r="M349" s="13"/>
      <c r="N349" s="13"/>
    </row>
    <row r="350" spans="2:14" ht="12.75" customHeight="1">
      <c r="B350" s="13"/>
      <c r="C350" s="13"/>
      <c r="D350" s="13"/>
      <c r="E350" s="13"/>
      <c r="F350" s="13"/>
      <c r="M350" s="13"/>
      <c r="N350" s="13"/>
    </row>
    <row r="351" spans="2:14" ht="12.75" customHeight="1">
      <c r="B351" s="13"/>
      <c r="C351" s="13"/>
      <c r="D351" s="13"/>
      <c r="E351" s="13"/>
      <c r="F351" s="13"/>
      <c r="M351" s="13"/>
      <c r="N351" s="13"/>
    </row>
    <row r="352" spans="2:14" ht="12.75" customHeight="1">
      <c r="B352" s="13"/>
      <c r="C352" s="13"/>
      <c r="D352" s="13"/>
      <c r="E352" s="13"/>
      <c r="F352" s="13"/>
      <c r="M352" s="13"/>
      <c r="N352" s="13"/>
    </row>
    <row r="353" spans="2:14" ht="12.75" customHeight="1">
      <c r="B353" s="13"/>
      <c r="C353" s="13"/>
      <c r="D353" s="13"/>
      <c r="E353" s="13"/>
      <c r="F353" s="13"/>
      <c r="M353" s="13"/>
      <c r="N353" s="13"/>
    </row>
    <row r="354" spans="2:14" ht="12.75" customHeight="1">
      <c r="B354" s="13"/>
      <c r="C354" s="13"/>
      <c r="D354" s="13"/>
      <c r="E354" s="13"/>
      <c r="F354" s="13"/>
      <c r="M354" s="13"/>
      <c r="N354" s="13"/>
    </row>
    <row r="355" spans="2:14" ht="12.75" customHeight="1">
      <c r="B355" s="13"/>
      <c r="C355" s="13"/>
      <c r="D355" s="13"/>
      <c r="E355" s="13"/>
      <c r="F355" s="13"/>
      <c r="M355" s="13"/>
      <c r="N355" s="13"/>
    </row>
    <row r="356" spans="2:14" ht="12.75" customHeight="1">
      <c r="B356" s="13"/>
      <c r="C356" s="13"/>
      <c r="D356" s="13"/>
      <c r="E356" s="13"/>
      <c r="F356" s="13"/>
      <c r="M356" s="13"/>
      <c r="N356" s="13"/>
    </row>
    <row r="357" spans="2:14" ht="12.75" customHeight="1">
      <c r="B357" s="13"/>
      <c r="C357" s="13"/>
      <c r="D357" s="13"/>
      <c r="E357" s="13"/>
      <c r="F357" s="13"/>
      <c r="M357" s="13"/>
      <c r="N357" s="13"/>
    </row>
    <row r="358" spans="2:14" ht="12.75" customHeight="1">
      <c r="B358" s="13"/>
      <c r="C358" s="13"/>
      <c r="D358" s="13"/>
      <c r="E358" s="13"/>
      <c r="F358" s="13"/>
      <c r="M358" s="13"/>
      <c r="N358" s="13"/>
    </row>
    <row r="359" spans="2:14" ht="12.75" customHeight="1">
      <c r="B359" s="13"/>
      <c r="C359" s="13"/>
      <c r="D359" s="13"/>
      <c r="E359" s="13"/>
      <c r="F359" s="13"/>
      <c r="M359" s="13"/>
      <c r="N359" s="13"/>
    </row>
    <row r="360" spans="2:14" ht="12.75" customHeight="1">
      <c r="B360" s="13"/>
      <c r="C360" s="13"/>
      <c r="D360" s="13"/>
      <c r="E360" s="13"/>
      <c r="F360" s="13"/>
      <c r="M360" s="13"/>
      <c r="N360" s="13"/>
    </row>
    <row r="361" spans="2:14" ht="12.75" customHeight="1">
      <c r="B361" s="13"/>
      <c r="C361" s="13"/>
      <c r="D361" s="13"/>
      <c r="E361" s="13"/>
      <c r="F361" s="13"/>
      <c r="M361" s="13"/>
      <c r="N361" s="13"/>
    </row>
    <row r="362" spans="2:14" ht="12.75" customHeight="1">
      <c r="B362" s="13"/>
      <c r="C362" s="13"/>
      <c r="D362" s="13"/>
      <c r="E362" s="13"/>
      <c r="F362" s="13"/>
      <c r="M362" s="13"/>
      <c r="N362" s="13"/>
    </row>
    <row r="363" spans="2:14" ht="12.75" customHeight="1">
      <c r="B363" s="13"/>
      <c r="C363" s="13"/>
      <c r="D363" s="13"/>
      <c r="E363" s="13"/>
      <c r="F363" s="13"/>
      <c r="M363" s="13"/>
      <c r="N363" s="13"/>
    </row>
    <row r="364" spans="2:14" ht="12.75" customHeight="1">
      <c r="B364" s="13"/>
      <c r="C364" s="13"/>
      <c r="D364" s="13"/>
      <c r="E364" s="13"/>
      <c r="F364" s="13"/>
      <c r="M364" s="13"/>
      <c r="N364" s="13"/>
    </row>
    <row r="365" spans="2:14" ht="12.75" customHeight="1">
      <c r="B365" s="13"/>
      <c r="C365" s="13"/>
      <c r="D365" s="13"/>
      <c r="E365" s="13"/>
      <c r="F365" s="13"/>
      <c r="M365" s="13"/>
      <c r="N365" s="13"/>
    </row>
    <row r="366" spans="2:14" ht="12.75" customHeight="1">
      <c r="B366" s="13"/>
      <c r="C366" s="13"/>
      <c r="D366" s="13"/>
      <c r="E366" s="13"/>
      <c r="F366" s="13"/>
      <c r="M366" s="13"/>
      <c r="N366" s="13"/>
    </row>
    <row r="367" spans="2:14" ht="12.75" customHeight="1">
      <c r="B367" s="13"/>
      <c r="C367" s="13"/>
      <c r="D367" s="13"/>
      <c r="E367" s="13"/>
      <c r="F367" s="13"/>
      <c r="M367" s="13"/>
      <c r="N367" s="13"/>
    </row>
    <row r="368" spans="2:14" ht="12.75" customHeight="1">
      <c r="B368" s="13"/>
      <c r="C368" s="13"/>
      <c r="D368" s="13"/>
      <c r="E368" s="13"/>
      <c r="F368" s="13"/>
      <c r="M368" s="13"/>
      <c r="N368" s="13"/>
    </row>
    <row r="369" spans="2:14" ht="12.75" customHeight="1">
      <c r="B369" s="13"/>
      <c r="C369" s="13"/>
      <c r="D369" s="13"/>
      <c r="E369" s="13"/>
      <c r="F369" s="13"/>
      <c r="M369" s="13"/>
      <c r="N369" s="13"/>
    </row>
    <row r="370" spans="2:14" ht="12.75" customHeight="1">
      <c r="B370" s="13"/>
      <c r="C370" s="13"/>
      <c r="D370" s="13"/>
      <c r="E370" s="13"/>
      <c r="F370" s="13"/>
      <c r="M370" s="13"/>
      <c r="N370" s="13"/>
    </row>
    <row r="371" spans="2:14" ht="12.75" customHeight="1">
      <c r="B371" s="13"/>
      <c r="C371" s="13"/>
      <c r="D371" s="13"/>
      <c r="E371" s="13"/>
      <c r="F371" s="13"/>
      <c r="M371" s="13"/>
      <c r="N371" s="13"/>
    </row>
    <row r="372" spans="2:14" ht="12.75" customHeight="1">
      <c r="B372" s="13"/>
      <c r="C372" s="13"/>
      <c r="D372" s="13"/>
      <c r="E372" s="13"/>
      <c r="F372" s="13"/>
      <c r="M372" s="13"/>
      <c r="N372" s="13"/>
    </row>
    <row r="373" spans="2:14" ht="12.75" customHeight="1">
      <c r="B373" s="13"/>
      <c r="C373" s="13"/>
      <c r="D373" s="13"/>
      <c r="E373" s="13"/>
      <c r="F373" s="13"/>
      <c r="M373" s="13"/>
      <c r="N373" s="13"/>
    </row>
    <row r="374" spans="2:14" ht="12.75" customHeight="1">
      <c r="B374" s="13"/>
      <c r="C374" s="13"/>
      <c r="D374" s="13"/>
      <c r="E374" s="13"/>
      <c r="F374" s="13"/>
      <c r="M374" s="13"/>
      <c r="N374" s="13"/>
    </row>
    <row r="375" spans="2:14" ht="12.75" customHeight="1">
      <c r="B375" s="13"/>
      <c r="C375" s="13"/>
      <c r="D375" s="13"/>
      <c r="E375" s="13"/>
      <c r="F375" s="13"/>
      <c r="M375" s="13"/>
      <c r="N375" s="13"/>
    </row>
    <row r="376" spans="2:14" ht="12.75" customHeight="1">
      <c r="B376" s="13"/>
      <c r="C376" s="13"/>
      <c r="D376" s="13"/>
      <c r="E376" s="13"/>
      <c r="F376" s="13"/>
      <c r="M376" s="13"/>
      <c r="N376" s="13"/>
    </row>
    <row r="377" spans="2:14" ht="12.75" customHeight="1">
      <c r="B377" s="13"/>
      <c r="C377" s="13"/>
      <c r="D377" s="13"/>
      <c r="E377" s="13"/>
      <c r="F377" s="13"/>
      <c r="M377" s="13"/>
      <c r="N377" s="13"/>
    </row>
    <row r="378" spans="2:14" ht="12.75" customHeight="1">
      <c r="B378" s="13"/>
      <c r="C378" s="13"/>
      <c r="D378" s="13"/>
      <c r="E378" s="13"/>
      <c r="F378" s="13"/>
      <c r="M378" s="13"/>
      <c r="N378" s="13"/>
    </row>
    <row r="379" spans="2:14" ht="12.75" customHeight="1">
      <c r="B379" s="13"/>
      <c r="C379" s="13"/>
      <c r="D379" s="13"/>
      <c r="E379" s="13"/>
      <c r="F379" s="13"/>
      <c r="M379" s="13"/>
      <c r="N379" s="13"/>
    </row>
    <row r="380" spans="2:14" ht="12.75" customHeight="1">
      <c r="B380" s="13"/>
      <c r="C380" s="13"/>
      <c r="D380" s="13"/>
      <c r="E380" s="13"/>
      <c r="F380" s="13"/>
      <c r="M380" s="13"/>
      <c r="N380" s="13"/>
    </row>
    <row r="381" spans="2:14" ht="12.75" customHeight="1">
      <c r="B381" s="13"/>
      <c r="C381" s="13"/>
      <c r="D381" s="13"/>
      <c r="E381" s="13"/>
      <c r="F381" s="13"/>
      <c r="M381" s="13"/>
      <c r="N381" s="13"/>
    </row>
    <row r="382" spans="2:14" ht="12.75" customHeight="1">
      <c r="B382" s="13"/>
      <c r="C382" s="13"/>
      <c r="D382" s="13"/>
      <c r="E382" s="13"/>
      <c r="F382" s="13"/>
      <c r="M382" s="13"/>
      <c r="N382" s="13"/>
    </row>
    <row r="383" spans="2:14" ht="12.75" customHeight="1">
      <c r="B383" s="13"/>
      <c r="C383" s="13"/>
      <c r="D383" s="13"/>
      <c r="E383" s="13"/>
      <c r="F383" s="13"/>
      <c r="M383" s="13"/>
      <c r="N383" s="13"/>
    </row>
    <row r="384" spans="2:14" ht="12.75" customHeight="1">
      <c r="B384" s="13"/>
      <c r="C384" s="13"/>
      <c r="D384" s="13"/>
      <c r="E384" s="13"/>
      <c r="F384" s="13"/>
      <c r="M384" s="13"/>
      <c r="N384" s="13"/>
    </row>
    <row r="385" spans="2:14" ht="12.75" customHeight="1">
      <c r="B385" s="13"/>
      <c r="C385" s="13"/>
      <c r="D385" s="13"/>
      <c r="E385" s="13"/>
      <c r="F385" s="13"/>
      <c r="M385" s="13"/>
      <c r="N385" s="13"/>
    </row>
    <row r="386" spans="2:14" ht="12.75" customHeight="1">
      <c r="B386" s="13"/>
      <c r="C386" s="13"/>
      <c r="D386" s="13"/>
      <c r="E386" s="13"/>
      <c r="F386" s="13"/>
      <c r="M386" s="13"/>
      <c r="N386" s="13"/>
    </row>
    <row r="387" spans="2:14" ht="12.75" customHeight="1">
      <c r="B387" s="13"/>
      <c r="C387" s="13"/>
      <c r="D387" s="13"/>
      <c r="E387" s="13"/>
      <c r="F387" s="13"/>
      <c r="M387" s="13"/>
      <c r="N387" s="13"/>
    </row>
    <row r="388" spans="2:14" ht="12.75" customHeight="1">
      <c r="B388" s="13"/>
      <c r="C388" s="13"/>
      <c r="D388" s="13"/>
      <c r="E388" s="13"/>
      <c r="F388" s="13"/>
      <c r="M388" s="13"/>
      <c r="N388" s="13"/>
    </row>
    <row r="389" spans="2:14" ht="12.75" customHeight="1">
      <c r="B389" s="13"/>
      <c r="C389" s="13"/>
      <c r="D389" s="13"/>
      <c r="E389" s="13"/>
      <c r="F389" s="13"/>
      <c r="M389" s="13"/>
      <c r="N389" s="13"/>
    </row>
    <row r="390" spans="2:14" ht="12.75" customHeight="1">
      <c r="B390" s="13"/>
      <c r="C390" s="13"/>
      <c r="D390" s="13"/>
      <c r="E390" s="13"/>
      <c r="F390" s="13"/>
      <c r="M390" s="13"/>
      <c r="N390" s="13"/>
    </row>
    <row r="391" spans="2:14" ht="12.75" customHeight="1">
      <c r="B391" s="13"/>
      <c r="C391" s="13"/>
      <c r="D391" s="13"/>
      <c r="E391" s="13"/>
      <c r="F391" s="13"/>
      <c r="M391" s="13"/>
      <c r="N391" s="13"/>
    </row>
    <row r="392" spans="2:14" ht="12.75" customHeight="1">
      <c r="B392" s="13"/>
      <c r="C392" s="13"/>
      <c r="D392" s="13"/>
      <c r="E392" s="13"/>
      <c r="F392" s="13"/>
      <c r="M392" s="13"/>
      <c r="N392" s="13"/>
    </row>
    <row r="393" spans="2:14" ht="12.75" customHeight="1">
      <c r="B393" s="13"/>
      <c r="C393" s="13"/>
      <c r="D393" s="13"/>
      <c r="E393" s="13"/>
      <c r="F393" s="13"/>
      <c r="M393" s="13"/>
      <c r="N393" s="13"/>
    </row>
    <row r="394" spans="2:14" ht="12.75" customHeight="1">
      <c r="B394" s="13"/>
      <c r="C394" s="13"/>
      <c r="D394" s="13"/>
      <c r="E394" s="13"/>
      <c r="F394" s="13"/>
      <c r="M394" s="13"/>
      <c r="N394" s="13"/>
    </row>
    <row r="395" spans="2:14" ht="12.75" customHeight="1">
      <c r="B395" s="13"/>
      <c r="C395" s="13"/>
      <c r="D395" s="13"/>
      <c r="E395" s="13"/>
      <c r="F395" s="13"/>
      <c r="M395" s="13"/>
      <c r="N395" s="13"/>
    </row>
    <row r="396" spans="2:14" ht="12.75" customHeight="1">
      <c r="B396" s="13"/>
      <c r="C396" s="13"/>
      <c r="D396" s="13"/>
      <c r="E396" s="13"/>
      <c r="F396" s="13"/>
      <c r="M396" s="13"/>
      <c r="N396" s="13"/>
    </row>
    <row r="397" spans="2:14" ht="12.75" customHeight="1">
      <c r="B397" s="13"/>
      <c r="C397" s="13"/>
      <c r="D397" s="13"/>
      <c r="E397" s="13"/>
      <c r="F397" s="13"/>
      <c r="M397" s="13"/>
      <c r="N397" s="13"/>
    </row>
    <row r="398" spans="2:14" ht="12.75" customHeight="1">
      <c r="B398" s="13"/>
      <c r="C398" s="13"/>
      <c r="D398" s="13"/>
      <c r="E398" s="13"/>
      <c r="F398" s="13"/>
      <c r="M398" s="13"/>
      <c r="N398" s="13"/>
    </row>
    <row r="399" spans="2:14" ht="12.75" customHeight="1">
      <c r="B399" s="13"/>
      <c r="C399" s="13"/>
      <c r="D399" s="13"/>
      <c r="E399" s="13"/>
      <c r="F399" s="13"/>
      <c r="M399" s="13"/>
      <c r="N399" s="13"/>
    </row>
    <row r="400" spans="2:14" ht="12.75" customHeight="1">
      <c r="B400" s="13"/>
      <c r="C400" s="13"/>
      <c r="D400" s="13"/>
      <c r="E400" s="13"/>
      <c r="F400" s="13"/>
      <c r="M400" s="13"/>
      <c r="N400" s="13"/>
    </row>
    <row r="401" spans="2:14" ht="12.75" customHeight="1">
      <c r="B401" s="13"/>
      <c r="C401" s="13"/>
      <c r="D401" s="13"/>
      <c r="E401" s="13"/>
      <c r="F401" s="13"/>
      <c r="M401" s="13"/>
      <c r="N401" s="13"/>
    </row>
    <row r="402" spans="2:14" ht="12.75" customHeight="1">
      <c r="B402" s="13"/>
      <c r="C402" s="13"/>
      <c r="D402" s="13"/>
      <c r="E402" s="13"/>
      <c r="F402" s="13"/>
      <c r="M402" s="13"/>
      <c r="N402" s="13"/>
    </row>
    <row r="403" spans="2:14" ht="12.75" customHeight="1">
      <c r="B403" s="13"/>
      <c r="C403" s="13"/>
      <c r="D403" s="13"/>
      <c r="E403" s="13"/>
      <c r="F403" s="13"/>
      <c r="M403" s="13"/>
      <c r="N403" s="13"/>
    </row>
    <row r="404" spans="2:14" ht="12.75" customHeight="1">
      <c r="B404" s="13"/>
      <c r="C404" s="13"/>
      <c r="D404" s="13"/>
      <c r="E404" s="13"/>
      <c r="F404" s="13"/>
      <c r="M404" s="13"/>
      <c r="N404" s="13"/>
    </row>
    <row r="405" spans="2:14" ht="12.75" customHeight="1">
      <c r="B405" s="13"/>
      <c r="C405" s="13"/>
      <c r="D405" s="13"/>
      <c r="E405" s="13"/>
      <c r="F405" s="13"/>
      <c r="M405" s="13"/>
      <c r="N405" s="13"/>
    </row>
    <row r="406" spans="2:14" ht="12.75" customHeight="1">
      <c r="B406" s="13"/>
      <c r="C406" s="13"/>
      <c r="D406" s="13"/>
      <c r="E406" s="13"/>
      <c r="F406" s="13"/>
      <c r="M406" s="13"/>
      <c r="N406" s="13"/>
    </row>
    <row r="407" spans="2:14" ht="12.75" customHeight="1">
      <c r="B407" s="13"/>
      <c r="C407" s="13"/>
      <c r="D407" s="13"/>
      <c r="E407" s="13"/>
      <c r="F407" s="13"/>
      <c r="M407" s="13"/>
      <c r="N407" s="13"/>
    </row>
    <row r="408" spans="2:14" ht="12.75" customHeight="1">
      <c r="B408" s="13"/>
      <c r="C408" s="13"/>
      <c r="D408" s="13"/>
      <c r="E408" s="13"/>
      <c r="F408" s="13"/>
      <c r="M408" s="13"/>
      <c r="N408" s="13"/>
    </row>
    <row r="409" spans="2:14" ht="12.75" customHeight="1">
      <c r="B409" s="13"/>
      <c r="C409" s="13"/>
      <c r="D409" s="13"/>
      <c r="E409" s="13"/>
      <c r="F409" s="13"/>
      <c r="M409" s="13"/>
      <c r="N409" s="13"/>
    </row>
    <row r="410" spans="2:14" ht="12.75" customHeight="1">
      <c r="B410" s="13"/>
      <c r="C410" s="13"/>
      <c r="D410" s="13"/>
      <c r="E410" s="13"/>
      <c r="F410" s="13"/>
      <c r="M410" s="13"/>
      <c r="N410" s="13"/>
    </row>
    <row r="411" spans="2:14" ht="12.75" customHeight="1">
      <c r="B411" s="13"/>
      <c r="C411" s="13"/>
      <c r="D411" s="13"/>
      <c r="E411" s="13"/>
      <c r="F411" s="13"/>
      <c r="M411" s="13"/>
      <c r="N411" s="13"/>
    </row>
    <row r="412" spans="2:14" ht="12.75" customHeight="1">
      <c r="B412" s="13"/>
      <c r="C412" s="13"/>
      <c r="D412" s="13"/>
      <c r="E412" s="13"/>
      <c r="F412" s="13"/>
      <c r="M412" s="13"/>
      <c r="N412" s="13"/>
    </row>
    <row r="413" spans="2:14" ht="12.75" customHeight="1">
      <c r="B413" s="13"/>
      <c r="C413" s="13"/>
      <c r="D413" s="13"/>
      <c r="E413" s="13"/>
      <c r="F413" s="13"/>
      <c r="M413" s="13"/>
      <c r="N413" s="13"/>
    </row>
    <row r="414" spans="2:14" ht="12.75" customHeight="1">
      <c r="B414" s="13"/>
      <c r="C414" s="13"/>
      <c r="D414" s="13"/>
      <c r="E414" s="13"/>
      <c r="F414" s="13"/>
      <c r="M414" s="13"/>
      <c r="N414" s="13"/>
    </row>
    <row r="415" spans="2:14" ht="12.75" customHeight="1">
      <c r="B415" s="13"/>
      <c r="C415" s="13"/>
      <c r="D415" s="13"/>
      <c r="E415" s="13"/>
      <c r="F415" s="13"/>
      <c r="M415" s="13"/>
      <c r="N415" s="13"/>
    </row>
    <row r="416" spans="2:14" ht="12.75" customHeight="1">
      <c r="B416" s="13"/>
      <c r="C416" s="13"/>
      <c r="D416" s="13"/>
      <c r="E416" s="13"/>
      <c r="F416" s="13"/>
      <c r="M416" s="13"/>
      <c r="N416" s="13"/>
    </row>
    <row r="417" spans="2:14" ht="12.75" customHeight="1">
      <c r="B417" s="13"/>
      <c r="C417" s="13"/>
      <c r="D417" s="13"/>
      <c r="E417" s="13"/>
      <c r="F417" s="13"/>
      <c r="M417" s="13"/>
      <c r="N417" s="13"/>
    </row>
    <row r="418" spans="2:14" ht="12.75" customHeight="1">
      <c r="B418" s="13"/>
      <c r="C418" s="13"/>
      <c r="D418" s="13"/>
      <c r="E418" s="13"/>
      <c r="F418" s="13"/>
      <c r="M418" s="13"/>
      <c r="N418" s="13"/>
    </row>
    <row r="419" spans="2:14" ht="12.75" customHeight="1">
      <c r="B419" s="13"/>
      <c r="C419" s="13"/>
      <c r="D419" s="13"/>
      <c r="E419" s="13"/>
      <c r="F419" s="13"/>
      <c r="M419" s="13"/>
      <c r="N419" s="13"/>
    </row>
    <row r="420" spans="2:14" ht="12.75" customHeight="1">
      <c r="B420" s="13"/>
      <c r="C420" s="13"/>
      <c r="D420" s="13"/>
      <c r="E420" s="13"/>
      <c r="F420" s="13"/>
      <c r="M420" s="13"/>
      <c r="N420" s="13"/>
    </row>
    <row r="421" spans="2:14" ht="12.75" customHeight="1">
      <c r="B421" s="13"/>
      <c r="C421" s="13"/>
      <c r="D421" s="13"/>
      <c r="E421" s="13"/>
      <c r="F421" s="13"/>
      <c r="M421" s="13"/>
      <c r="N421" s="13"/>
    </row>
    <row r="422" spans="2:14" ht="12.75" customHeight="1">
      <c r="B422" s="13"/>
      <c r="C422" s="13"/>
      <c r="D422" s="13"/>
      <c r="E422" s="13"/>
      <c r="F422" s="13"/>
      <c r="M422" s="13"/>
      <c r="N422" s="13"/>
    </row>
    <row r="423" spans="2:14" ht="12.75" customHeight="1">
      <c r="B423" s="13"/>
      <c r="C423" s="13"/>
      <c r="D423" s="13"/>
      <c r="E423" s="13"/>
      <c r="F423" s="13"/>
      <c r="M423" s="13"/>
      <c r="N423" s="13"/>
    </row>
    <row r="424" spans="2:14" ht="12.75" customHeight="1">
      <c r="B424" s="13"/>
      <c r="C424" s="13"/>
      <c r="D424" s="13"/>
      <c r="E424" s="13"/>
      <c r="F424" s="13"/>
      <c r="M424" s="13"/>
      <c r="N424" s="13"/>
    </row>
    <row r="425" spans="2:14" ht="12.75" customHeight="1">
      <c r="B425" s="13"/>
      <c r="C425" s="13"/>
      <c r="D425" s="13"/>
      <c r="E425" s="13"/>
      <c r="F425" s="13"/>
      <c r="M425" s="13"/>
      <c r="N425" s="13"/>
    </row>
    <row r="426" spans="2:14" ht="12.75" customHeight="1">
      <c r="B426" s="13"/>
      <c r="C426" s="13"/>
      <c r="D426" s="13"/>
      <c r="E426" s="13"/>
      <c r="F426" s="13"/>
      <c r="M426" s="13"/>
      <c r="N426" s="13"/>
    </row>
    <row r="427" spans="2:14" ht="12.75" customHeight="1">
      <c r="B427" s="13"/>
      <c r="C427" s="13"/>
      <c r="D427" s="13"/>
      <c r="E427" s="13"/>
      <c r="F427" s="13"/>
      <c r="M427" s="13"/>
      <c r="N427" s="13"/>
    </row>
    <row r="428" spans="2:14" ht="12.75" customHeight="1">
      <c r="B428" s="13"/>
      <c r="C428" s="13"/>
      <c r="D428" s="13"/>
      <c r="E428" s="13"/>
      <c r="F428" s="13"/>
      <c r="M428" s="13"/>
      <c r="N428" s="13"/>
    </row>
    <row r="429" spans="2:14" ht="12.75" customHeight="1">
      <c r="B429" s="13"/>
      <c r="C429" s="13"/>
      <c r="D429" s="13"/>
      <c r="E429" s="13"/>
      <c r="F429" s="13"/>
      <c r="M429" s="13"/>
      <c r="N429" s="13"/>
    </row>
    <row r="430" spans="2:14" ht="12.75" customHeight="1">
      <c r="B430" s="13"/>
      <c r="C430" s="13"/>
      <c r="D430" s="13"/>
      <c r="E430" s="13"/>
      <c r="F430" s="13"/>
      <c r="M430" s="13"/>
      <c r="N430" s="13"/>
    </row>
    <row r="431" spans="2:14" ht="12.75" customHeight="1">
      <c r="B431" s="13"/>
      <c r="C431" s="13"/>
      <c r="D431" s="13"/>
      <c r="E431" s="13"/>
      <c r="F431" s="13"/>
      <c r="M431" s="13"/>
      <c r="N431" s="13"/>
    </row>
    <row r="432" spans="2:14" ht="12.75" customHeight="1">
      <c r="B432" s="13"/>
      <c r="C432" s="13"/>
      <c r="D432" s="13"/>
      <c r="E432" s="13"/>
      <c r="F432" s="13"/>
      <c r="M432" s="13"/>
      <c r="N432" s="13"/>
    </row>
    <row r="433" spans="2:14" ht="12.75" customHeight="1">
      <c r="B433" s="13"/>
      <c r="C433" s="13"/>
      <c r="D433" s="13"/>
      <c r="E433" s="13"/>
      <c r="F433" s="13"/>
      <c r="M433" s="13"/>
      <c r="N433" s="13"/>
    </row>
    <row r="434" spans="2:14" ht="12.75" customHeight="1">
      <c r="B434" s="13"/>
      <c r="C434" s="13"/>
      <c r="D434" s="13"/>
      <c r="E434" s="13"/>
      <c r="F434" s="13"/>
      <c r="M434" s="13"/>
      <c r="N434" s="13"/>
    </row>
    <row r="435" spans="2:14" ht="12.75" customHeight="1">
      <c r="B435" s="13"/>
      <c r="C435" s="13"/>
      <c r="D435" s="13"/>
      <c r="E435" s="13"/>
      <c r="F435" s="13"/>
      <c r="M435" s="13"/>
      <c r="N435" s="13"/>
    </row>
    <row r="436" spans="2:14" ht="12.75" customHeight="1">
      <c r="B436" s="13"/>
      <c r="C436" s="13"/>
      <c r="D436" s="13"/>
      <c r="E436" s="13"/>
      <c r="F436" s="13"/>
      <c r="M436" s="13"/>
      <c r="N436" s="13"/>
    </row>
    <row r="437" spans="2:14" ht="12.75" customHeight="1">
      <c r="B437" s="13"/>
      <c r="C437" s="13"/>
      <c r="D437" s="13"/>
      <c r="E437" s="13"/>
      <c r="F437" s="13"/>
      <c r="M437" s="13"/>
      <c r="N437" s="13"/>
    </row>
    <row r="438" spans="2:14" ht="12.75" customHeight="1">
      <c r="B438" s="13"/>
      <c r="C438" s="13"/>
      <c r="D438" s="13"/>
      <c r="E438" s="13"/>
      <c r="F438" s="13"/>
      <c r="M438" s="13"/>
      <c r="N438" s="13"/>
    </row>
    <row r="439" spans="2:14" ht="12.75" customHeight="1">
      <c r="B439" s="13"/>
      <c r="C439" s="13"/>
      <c r="D439" s="13"/>
      <c r="E439" s="13"/>
      <c r="F439" s="13"/>
      <c r="M439" s="13"/>
      <c r="N439" s="13"/>
    </row>
    <row r="440" spans="2:14" ht="12.75" customHeight="1">
      <c r="B440" s="13"/>
      <c r="C440" s="13"/>
      <c r="D440" s="13"/>
      <c r="E440" s="13"/>
      <c r="F440" s="13"/>
      <c r="M440" s="13"/>
      <c r="N440" s="13"/>
    </row>
    <row r="441" spans="2:14" ht="12.75" customHeight="1">
      <c r="B441" s="13"/>
      <c r="C441" s="13"/>
      <c r="D441" s="13"/>
      <c r="E441" s="13"/>
      <c r="F441" s="13"/>
      <c r="M441" s="13"/>
      <c r="N441" s="13"/>
    </row>
    <row r="442" spans="2:14" ht="12.75" customHeight="1">
      <c r="B442" s="13"/>
      <c r="C442" s="13"/>
      <c r="D442" s="13"/>
      <c r="E442" s="13"/>
      <c r="F442" s="13"/>
      <c r="M442" s="13"/>
      <c r="N442" s="13"/>
    </row>
    <row r="443" spans="2:14" ht="12.75" customHeight="1">
      <c r="B443" s="13"/>
      <c r="C443" s="13"/>
      <c r="D443" s="13"/>
      <c r="E443" s="13"/>
      <c r="F443" s="13"/>
      <c r="M443" s="13"/>
      <c r="N443" s="13"/>
    </row>
    <row r="444" spans="2:14" ht="12.75" customHeight="1">
      <c r="B444" s="13"/>
      <c r="C444" s="13"/>
      <c r="D444" s="13"/>
      <c r="E444" s="13"/>
      <c r="F444" s="13"/>
      <c r="M444" s="13"/>
      <c r="N444" s="13"/>
    </row>
    <row r="445" spans="2:14" ht="12.75" customHeight="1">
      <c r="B445" s="13"/>
      <c r="C445" s="13"/>
      <c r="D445" s="13"/>
      <c r="E445" s="13"/>
      <c r="F445" s="13"/>
      <c r="M445" s="13"/>
      <c r="N445" s="13"/>
    </row>
    <row r="446" spans="2:14" ht="12.75" customHeight="1">
      <c r="B446" s="13"/>
      <c r="C446" s="13"/>
      <c r="D446" s="13"/>
      <c r="E446" s="13"/>
      <c r="F446" s="13"/>
      <c r="M446" s="13"/>
      <c r="N446" s="13"/>
    </row>
    <row r="447" spans="2:14" ht="12.75" customHeight="1">
      <c r="B447" s="13"/>
      <c r="C447" s="13"/>
      <c r="D447" s="13"/>
      <c r="E447" s="13"/>
      <c r="F447" s="13"/>
      <c r="M447" s="13"/>
      <c r="N447" s="13"/>
    </row>
    <row r="448" spans="2:14" ht="12.75" customHeight="1">
      <c r="B448" s="13"/>
      <c r="C448" s="13"/>
      <c r="D448" s="13"/>
      <c r="E448" s="13"/>
      <c r="F448" s="13"/>
      <c r="M448" s="13"/>
      <c r="N448" s="13"/>
    </row>
    <row r="449" spans="2:14" ht="12.75" customHeight="1">
      <c r="B449" s="13"/>
      <c r="C449" s="13"/>
      <c r="D449" s="13"/>
      <c r="E449" s="13"/>
      <c r="F449" s="13"/>
      <c r="M449" s="13"/>
      <c r="N449" s="13"/>
    </row>
    <row r="450" spans="2:14" ht="12.75" customHeight="1">
      <c r="B450" s="13"/>
      <c r="C450" s="13"/>
      <c r="D450" s="13"/>
      <c r="E450" s="13"/>
      <c r="F450" s="13"/>
      <c r="M450" s="13"/>
      <c r="N450" s="13"/>
    </row>
    <row r="451" spans="2:14" ht="12.75" customHeight="1">
      <c r="B451" s="13"/>
      <c r="C451" s="13"/>
      <c r="D451" s="13"/>
      <c r="E451" s="13"/>
      <c r="F451" s="13"/>
      <c r="M451" s="13"/>
      <c r="N451" s="13"/>
    </row>
    <row r="452" spans="2:14" ht="12.75" customHeight="1">
      <c r="B452" s="13"/>
      <c r="C452" s="13"/>
      <c r="D452" s="13"/>
      <c r="E452" s="13"/>
      <c r="F452" s="13"/>
      <c r="M452" s="13"/>
      <c r="N452" s="13"/>
    </row>
    <row r="453" spans="2:14" ht="12.75" customHeight="1">
      <c r="B453" s="13"/>
      <c r="C453" s="13"/>
      <c r="D453" s="13"/>
      <c r="E453" s="13"/>
      <c r="F453" s="13"/>
      <c r="M453" s="13"/>
      <c r="N453" s="13"/>
    </row>
    <row r="454" spans="2:14" ht="12.75" customHeight="1">
      <c r="B454" s="13"/>
      <c r="C454" s="13"/>
      <c r="D454" s="13"/>
      <c r="E454" s="13"/>
      <c r="F454" s="13"/>
      <c r="M454" s="13"/>
      <c r="N454" s="13"/>
    </row>
    <row r="455" spans="2:14" ht="12.75" customHeight="1">
      <c r="B455" s="13"/>
      <c r="C455" s="13"/>
      <c r="D455" s="13"/>
      <c r="E455" s="13"/>
      <c r="F455" s="13"/>
      <c r="M455" s="13"/>
      <c r="N455" s="13"/>
    </row>
    <row r="456" spans="2:14" ht="12.75" customHeight="1">
      <c r="B456" s="13"/>
      <c r="C456" s="13"/>
      <c r="D456" s="13"/>
      <c r="E456" s="13"/>
      <c r="F456" s="13"/>
      <c r="M456" s="13"/>
      <c r="N456" s="13"/>
    </row>
    <row r="457" spans="2:14" ht="12.75" customHeight="1">
      <c r="B457" s="13"/>
      <c r="C457" s="13"/>
      <c r="D457" s="13"/>
      <c r="E457" s="13"/>
      <c r="F457" s="13"/>
      <c r="M457" s="13"/>
      <c r="N457" s="13"/>
    </row>
    <row r="458" spans="2:14" ht="12.75" customHeight="1">
      <c r="B458" s="13"/>
      <c r="C458" s="13"/>
      <c r="D458" s="13"/>
      <c r="E458" s="13"/>
      <c r="F458" s="13"/>
      <c r="M458" s="13"/>
      <c r="N458" s="13"/>
    </row>
    <row r="459" spans="2:14" ht="12.75" customHeight="1">
      <c r="B459" s="13"/>
      <c r="C459" s="13"/>
      <c r="D459" s="13"/>
      <c r="E459" s="13"/>
      <c r="F459" s="13"/>
      <c r="M459" s="13"/>
      <c r="N459" s="13"/>
    </row>
    <row r="460" spans="2:14" ht="12.75" customHeight="1">
      <c r="B460" s="13"/>
      <c r="C460" s="13"/>
      <c r="D460" s="13"/>
      <c r="E460" s="13"/>
      <c r="F460" s="13"/>
      <c r="M460" s="13"/>
      <c r="N460" s="13"/>
    </row>
    <row r="461" spans="2:14" ht="12.75" customHeight="1">
      <c r="B461" s="13"/>
      <c r="C461" s="13"/>
      <c r="D461" s="13"/>
      <c r="E461" s="13"/>
      <c r="F461" s="13"/>
      <c r="M461" s="13"/>
      <c r="N461" s="13"/>
    </row>
    <row r="462" spans="2:14" ht="12.75" customHeight="1">
      <c r="B462" s="13"/>
      <c r="C462" s="13"/>
      <c r="D462" s="13"/>
      <c r="E462" s="13"/>
      <c r="F462" s="13"/>
      <c r="M462" s="13"/>
      <c r="N462" s="13"/>
    </row>
    <row r="463" spans="2:14" ht="12.75" customHeight="1">
      <c r="B463" s="13"/>
      <c r="C463" s="13"/>
      <c r="D463" s="13"/>
      <c r="E463" s="13"/>
      <c r="F463" s="13"/>
      <c r="M463" s="13"/>
      <c r="N463" s="13"/>
    </row>
    <row r="464" spans="2:14" ht="12.75" customHeight="1">
      <c r="B464" s="13"/>
      <c r="C464" s="13"/>
      <c r="D464" s="13"/>
      <c r="E464" s="13"/>
      <c r="F464" s="13"/>
      <c r="M464" s="13"/>
      <c r="N464" s="13"/>
    </row>
    <row r="465" spans="2:14" ht="12.75" customHeight="1">
      <c r="B465" s="13"/>
      <c r="C465" s="13"/>
      <c r="D465" s="13"/>
      <c r="E465" s="13"/>
      <c r="F465" s="13"/>
      <c r="M465" s="13"/>
      <c r="N465" s="13"/>
    </row>
    <row r="466" spans="2:14" ht="12.75" customHeight="1">
      <c r="B466" s="13"/>
      <c r="C466" s="13"/>
      <c r="D466" s="13"/>
      <c r="E466" s="13"/>
      <c r="F466" s="13"/>
      <c r="M466" s="13"/>
      <c r="N466" s="13"/>
    </row>
    <row r="467" spans="2:14" ht="12.75" customHeight="1">
      <c r="B467" s="13"/>
      <c r="C467" s="13"/>
      <c r="D467" s="13"/>
      <c r="E467" s="13"/>
      <c r="F467" s="13"/>
      <c r="M467" s="13"/>
      <c r="N467" s="13"/>
    </row>
    <row r="468" spans="2:14" ht="12.75" customHeight="1">
      <c r="B468" s="13"/>
      <c r="C468" s="13"/>
      <c r="D468" s="13"/>
      <c r="E468" s="13"/>
      <c r="F468" s="13"/>
      <c r="M468" s="13"/>
      <c r="N468" s="13"/>
    </row>
    <row r="469" spans="2:14" ht="12.75" customHeight="1">
      <c r="B469" s="13"/>
      <c r="C469" s="13"/>
      <c r="D469" s="13"/>
      <c r="E469" s="13"/>
      <c r="F469" s="13"/>
      <c r="M469" s="13"/>
      <c r="N469" s="13"/>
    </row>
    <row r="470" spans="2:14" ht="12.75" customHeight="1">
      <c r="B470" s="13"/>
      <c r="C470" s="13"/>
      <c r="D470" s="13"/>
      <c r="E470" s="13"/>
      <c r="F470" s="13"/>
      <c r="M470" s="13"/>
      <c r="N470" s="13"/>
    </row>
    <row r="471" spans="2:14" ht="12.75" customHeight="1">
      <c r="B471" s="13"/>
      <c r="C471" s="13"/>
      <c r="D471" s="13"/>
      <c r="E471" s="13"/>
      <c r="F471" s="13"/>
      <c r="M471" s="13"/>
      <c r="N471" s="13"/>
    </row>
    <row r="472" spans="2:14" ht="12.75" customHeight="1">
      <c r="B472" s="13"/>
      <c r="C472" s="13"/>
      <c r="D472" s="13"/>
      <c r="E472" s="13"/>
      <c r="F472" s="13"/>
      <c r="M472" s="13"/>
      <c r="N472" s="13"/>
    </row>
    <row r="473" spans="2:14" ht="12.75" customHeight="1">
      <c r="B473" s="13"/>
      <c r="C473" s="13"/>
      <c r="D473" s="13"/>
      <c r="E473" s="13"/>
      <c r="F473" s="13"/>
      <c r="M473" s="13"/>
      <c r="N473" s="13"/>
    </row>
    <row r="474" spans="2:14" ht="12.75" customHeight="1">
      <c r="B474" s="13"/>
      <c r="C474" s="13"/>
      <c r="D474" s="13"/>
      <c r="E474" s="13"/>
      <c r="F474" s="13"/>
      <c r="M474" s="13"/>
      <c r="N474" s="13"/>
    </row>
    <row r="475" spans="2:14" ht="12.75" customHeight="1">
      <c r="B475" s="13"/>
      <c r="C475" s="13"/>
      <c r="D475" s="13"/>
      <c r="E475" s="13"/>
      <c r="F475" s="13"/>
      <c r="M475" s="13"/>
      <c r="N475" s="13"/>
    </row>
    <row r="476" spans="2:14" ht="12.75" customHeight="1">
      <c r="B476" s="13"/>
      <c r="C476" s="13"/>
      <c r="D476" s="13"/>
      <c r="E476" s="13"/>
      <c r="F476" s="13"/>
      <c r="M476" s="13"/>
      <c r="N476" s="13"/>
    </row>
    <row r="477" spans="2:14" ht="12.75" customHeight="1">
      <c r="B477" s="13"/>
      <c r="C477" s="13"/>
      <c r="D477" s="13"/>
      <c r="E477" s="13"/>
      <c r="F477" s="13"/>
      <c r="M477" s="13"/>
      <c r="N477" s="13"/>
    </row>
    <row r="478" spans="2:14" ht="12.75" customHeight="1">
      <c r="B478" s="13"/>
      <c r="C478" s="13"/>
      <c r="D478" s="13"/>
      <c r="E478" s="13"/>
      <c r="F478" s="13"/>
      <c r="M478" s="13"/>
      <c r="N478" s="13"/>
    </row>
    <row r="479" spans="2:14" ht="12.75" customHeight="1">
      <c r="B479" s="13"/>
      <c r="C479" s="13"/>
      <c r="D479" s="13"/>
      <c r="E479" s="13"/>
      <c r="F479" s="13"/>
      <c r="M479" s="13"/>
      <c r="N479" s="13"/>
    </row>
    <row r="480" spans="2:14" ht="12.75" customHeight="1">
      <c r="B480" s="13"/>
      <c r="C480" s="13"/>
      <c r="D480" s="13"/>
      <c r="E480" s="13"/>
      <c r="F480" s="13"/>
      <c r="M480" s="13"/>
      <c r="N480" s="13"/>
    </row>
    <row r="481" spans="2:14" ht="12.75" customHeight="1">
      <c r="B481" s="13"/>
      <c r="C481" s="13"/>
      <c r="D481" s="13"/>
      <c r="E481" s="13"/>
      <c r="F481" s="13"/>
      <c r="M481" s="13"/>
      <c r="N481" s="13"/>
    </row>
    <row r="482" spans="2:14" ht="12.75" customHeight="1">
      <c r="B482" s="13"/>
      <c r="C482" s="13"/>
      <c r="D482" s="13"/>
      <c r="E482" s="13"/>
      <c r="F482" s="13"/>
      <c r="M482" s="13"/>
      <c r="N482" s="13"/>
    </row>
    <row r="483" spans="2:14" ht="12.75" customHeight="1">
      <c r="B483" s="13"/>
      <c r="C483" s="13"/>
      <c r="D483" s="13"/>
      <c r="E483" s="13"/>
      <c r="F483" s="13"/>
      <c r="M483" s="13"/>
      <c r="N483" s="13"/>
    </row>
    <row r="484" spans="2:14" ht="12.75" customHeight="1">
      <c r="B484" s="13"/>
      <c r="C484" s="13"/>
      <c r="D484" s="13"/>
      <c r="E484" s="13"/>
      <c r="F484" s="13"/>
      <c r="M484" s="13"/>
      <c r="N484" s="13"/>
    </row>
    <row r="485" spans="2:14" ht="12.75" customHeight="1">
      <c r="B485" s="13"/>
      <c r="C485" s="13"/>
      <c r="D485" s="13"/>
      <c r="E485" s="13"/>
      <c r="F485" s="13"/>
      <c r="M485" s="13"/>
      <c r="N485" s="13"/>
    </row>
    <row r="486" spans="2:14" ht="12.75" customHeight="1">
      <c r="B486" s="13"/>
      <c r="C486" s="13"/>
      <c r="D486" s="13"/>
      <c r="E486" s="13"/>
      <c r="F486" s="13"/>
      <c r="M486" s="13"/>
      <c r="N486" s="13"/>
    </row>
    <row r="487" spans="2:14" ht="12.75" customHeight="1">
      <c r="B487" s="13"/>
      <c r="C487" s="13"/>
      <c r="D487" s="13"/>
      <c r="E487" s="13"/>
      <c r="F487" s="13"/>
      <c r="M487" s="13"/>
      <c r="N487" s="13"/>
    </row>
    <row r="488" spans="2:14" ht="12.75" customHeight="1">
      <c r="B488" s="13"/>
      <c r="C488" s="13"/>
      <c r="D488" s="13"/>
      <c r="E488" s="13"/>
      <c r="F488" s="13"/>
      <c r="M488" s="13"/>
      <c r="N488" s="13"/>
    </row>
    <row r="489" spans="2:14" ht="12.75" customHeight="1">
      <c r="B489" s="13"/>
      <c r="C489" s="13"/>
      <c r="D489" s="13"/>
      <c r="E489" s="13"/>
      <c r="F489" s="13"/>
      <c r="M489" s="13"/>
      <c r="N489" s="13"/>
    </row>
    <row r="490" spans="2:14" ht="12.75" customHeight="1">
      <c r="B490" s="13"/>
      <c r="C490" s="13"/>
      <c r="D490" s="13"/>
      <c r="E490" s="13"/>
      <c r="F490" s="13"/>
      <c r="M490" s="13"/>
      <c r="N490" s="13"/>
    </row>
    <row r="491" spans="2:14" ht="12.75" customHeight="1">
      <c r="B491" s="13"/>
      <c r="C491" s="13"/>
      <c r="D491" s="13"/>
      <c r="E491" s="13"/>
      <c r="F491" s="13"/>
      <c r="M491" s="13"/>
      <c r="N491" s="13"/>
    </row>
    <row r="492" spans="2:14" ht="12.75" customHeight="1">
      <c r="B492" s="13"/>
      <c r="C492" s="13"/>
      <c r="D492" s="13"/>
      <c r="E492" s="13"/>
      <c r="F492" s="13"/>
      <c r="M492" s="13"/>
      <c r="N492" s="13"/>
    </row>
    <row r="493" spans="2:14" ht="12.75" customHeight="1">
      <c r="B493" s="13"/>
      <c r="C493" s="13"/>
      <c r="D493" s="13"/>
      <c r="E493" s="13"/>
      <c r="F493" s="13"/>
      <c r="M493" s="13"/>
      <c r="N493" s="13"/>
    </row>
    <row r="494" spans="2:14" ht="12.75" customHeight="1">
      <c r="B494" s="13"/>
      <c r="C494" s="13"/>
      <c r="D494" s="13"/>
      <c r="E494" s="13"/>
      <c r="F494" s="13"/>
      <c r="M494" s="13"/>
      <c r="N494" s="13"/>
    </row>
    <row r="495" spans="2:14" ht="12.75" customHeight="1">
      <c r="B495" s="13"/>
      <c r="C495" s="13"/>
      <c r="D495" s="13"/>
      <c r="E495" s="13"/>
      <c r="F495" s="13"/>
      <c r="M495" s="13"/>
      <c r="N495" s="13"/>
    </row>
    <row r="496" spans="2:14" ht="12.75" customHeight="1">
      <c r="B496" s="13"/>
      <c r="C496" s="13"/>
      <c r="D496" s="13"/>
      <c r="E496" s="13"/>
      <c r="F496" s="13"/>
      <c r="M496" s="13"/>
      <c r="N496" s="13"/>
    </row>
    <row r="497" spans="2:14" ht="12.75" customHeight="1">
      <c r="B497" s="13"/>
      <c r="C497" s="13"/>
      <c r="D497" s="13"/>
      <c r="E497" s="13"/>
      <c r="F497" s="13"/>
      <c r="M497" s="13"/>
      <c r="N497" s="13"/>
    </row>
    <row r="498" spans="2:14" ht="12.75" customHeight="1">
      <c r="B498" s="13"/>
      <c r="C498" s="13"/>
      <c r="D498" s="13"/>
      <c r="E498" s="13"/>
      <c r="F498" s="13"/>
      <c r="M498" s="13"/>
      <c r="N498" s="13"/>
    </row>
    <row r="499" spans="2:14" ht="12.75" customHeight="1">
      <c r="B499" s="13"/>
      <c r="C499" s="13"/>
      <c r="D499" s="13"/>
      <c r="E499" s="13"/>
      <c r="F499" s="13"/>
      <c r="M499" s="13"/>
      <c r="N499" s="13"/>
    </row>
    <row r="500" spans="2:14" ht="12.75" customHeight="1">
      <c r="B500" s="13"/>
      <c r="C500" s="13"/>
      <c r="D500" s="13"/>
      <c r="E500" s="13"/>
      <c r="F500" s="13"/>
      <c r="M500" s="13"/>
      <c r="N500" s="13"/>
    </row>
    <row r="501" spans="2:14" ht="12.75" customHeight="1">
      <c r="B501" s="13"/>
      <c r="C501" s="13"/>
      <c r="D501" s="13"/>
      <c r="E501" s="13"/>
      <c r="F501" s="13"/>
      <c r="M501" s="13"/>
      <c r="N501" s="13"/>
    </row>
    <row r="502" spans="2:14" ht="12.75" customHeight="1">
      <c r="B502" s="13"/>
      <c r="C502" s="13"/>
      <c r="D502" s="13"/>
      <c r="E502" s="13"/>
      <c r="F502" s="13"/>
      <c r="M502" s="13"/>
      <c r="N502" s="13"/>
    </row>
    <row r="503" spans="2:14" ht="12.75" customHeight="1">
      <c r="B503" s="13"/>
      <c r="C503" s="13"/>
      <c r="D503" s="13"/>
      <c r="E503" s="13"/>
      <c r="F503" s="13"/>
      <c r="M503" s="13"/>
      <c r="N503" s="13"/>
    </row>
    <row r="504" spans="2:14" ht="12.75" customHeight="1">
      <c r="B504" s="13"/>
      <c r="C504" s="13"/>
      <c r="D504" s="13"/>
      <c r="E504" s="13"/>
      <c r="F504" s="13"/>
      <c r="M504" s="13"/>
      <c r="N504" s="13"/>
    </row>
    <row r="505" spans="2:14" ht="12.75" customHeight="1">
      <c r="B505" s="13"/>
      <c r="C505" s="13"/>
      <c r="D505" s="13"/>
      <c r="E505" s="13"/>
      <c r="F505" s="13"/>
      <c r="M505" s="13"/>
      <c r="N505" s="13"/>
    </row>
    <row r="506" spans="2:14" ht="12.75" customHeight="1">
      <c r="B506" s="13"/>
      <c r="C506" s="13"/>
      <c r="D506" s="13"/>
      <c r="E506" s="13"/>
      <c r="F506" s="13"/>
      <c r="M506" s="13"/>
      <c r="N506" s="13"/>
    </row>
    <row r="507" spans="2:14" ht="12.75" customHeight="1">
      <c r="B507" s="13"/>
      <c r="C507" s="13"/>
      <c r="D507" s="13"/>
      <c r="E507" s="13"/>
      <c r="F507" s="13"/>
      <c r="M507" s="13"/>
      <c r="N507" s="13"/>
    </row>
    <row r="508" spans="2:14" ht="12.75" customHeight="1">
      <c r="B508" s="13"/>
      <c r="C508" s="13"/>
      <c r="D508" s="13"/>
      <c r="E508" s="13"/>
      <c r="F508" s="13"/>
      <c r="M508" s="13"/>
      <c r="N508" s="13"/>
    </row>
    <row r="509" spans="2:14" ht="12.75" customHeight="1">
      <c r="B509" s="13"/>
      <c r="C509" s="13"/>
      <c r="D509" s="13"/>
      <c r="E509" s="13"/>
      <c r="F509" s="13"/>
      <c r="M509" s="13"/>
      <c r="N509" s="13"/>
    </row>
    <row r="510" spans="2:14" ht="12.75" customHeight="1">
      <c r="B510" s="13"/>
      <c r="C510" s="13"/>
      <c r="D510" s="13"/>
      <c r="E510" s="13"/>
      <c r="F510" s="13"/>
      <c r="M510" s="13"/>
      <c r="N510" s="13"/>
    </row>
    <row r="511" spans="2:14" ht="12.75" customHeight="1">
      <c r="B511" s="13"/>
      <c r="C511" s="13"/>
      <c r="D511" s="13"/>
      <c r="E511" s="13"/>
      <c r="F511" s="13"/>
      <c r="M511" s="13"/>
      <c r="N511" s="13"/>
    </row>
    <row r="512" spans="2:14" ht="12.75" customHeight="1">
      <c r="B512" s="13"/>
      <c r="C512" s="13"/>
      <c r="D512" s="13"/>
      <c r="E512" s="13"/>
      <c r="F512" s="13"/>
      <c r="M512" s="13"/>
      <c r="N512" s="13"/>
    </row>
    <row r="513" spans="2:14" ht="12.75" customHeight="1">
      <c r="B513" s="13"/>
      <c r="C513" s="13"/>
      <c r="D513" s="13"/>
      <c r="E513" s="13"/>
      <c r="F513" s="13"/>
      <c r="M513" s="13"/>
      <c r="N513" s="13"/>
    </row>
    <row r="514" spans="2:14" ht="12.75" customHeight="1">
      <c r="B514" s="13"/>
      <c r="C514" s="13"/>
      <c r="D514" s="13"/>
      <c r="E514" s="13"/>
      <c r="F514" s="13"/>
      <c r="M514" s="13"/>
      <c r="N514" s="13"/>
    </row>
    <row r="515" spans="2:14" ht="12.75" customHeight="1">
      <c r="B515" s="13"/>
      <c r="C515" s="13"/>
      <c r="D515" s="13"/>
      <c r="E515" s="13"/>
      <c r="F515" s="13"/>
      <c r="M515" s="13"/>
      <c r="N515" s="13"/>
    </row>
    <row r="516" spans="2:14" ht="12.75" customHeight="1">
      <c r="B516" s="13"/>
      <c r="C516" s="13"/>
      <c r="D516" s="13"/>
      <c r="E516" s="13"/>
      <c r="F516" s="13"/>
      <c r="M516" s="13"/>
      <c r="N516" s="13"/>
    </row>
    <row r="517" spans="2:14" ht="12.75" customHeight="1">
      <c r="B517" s="13"/>
      <c r="C517" s="13"/>
      <c r="D517" s="13"/>
      <c r="E517" s="13"/>
      <c r="F517" s="13"/>
      <c r="M517" s="13"/>
      <c r="N517" s="13"/>
    </row>
    <row r="518" spans="2:14" ht="12.75" customHeight="1">
      <c r="B518" s="13"/>
      <c r="C518" s="13"/>
      <c r="D518" s="13"/>
      <c r="E518" s="13"/>
      <c r="F518" s="13"/>
      <c r="M518" s="13"/>
      <c r="N518" s="13"/>
    </row>
    <row r="519" spans="2:14" ht="12.75" customHeight="1">
      <c r="B519" s="13"/>
      <c r="C519" s="13"/>
      <c r="D519" s="13"/>
      <c r="E519" s="13"/>
      <c r="F519" s="13"/>
      <c r="M519" s="13"/>
      <c r="N519" s="13"/>
    </row>
    <row r="520" spans="2:14" ht="12.75" customHeight="1">
      <c r="B520" s="13"/>
      <c r="C520" s="13"/>
      <c r="D520" s="13"/>
      <c r="E520" s="13"/>
      <c r="F520" s="13"/>
      <c r="M520" s="13"/>
      <c r="N520" s="13"/>
    </row>
    <row r="521" spans="2:14" ht="12.75" customHeight="1">
      <c r="B521" s="13"/>
      <c r="C521" s="13"/>
      <c r="D521" s="13"/>
      <c r="E521" s="13"/>
      <c r="F521" s="13"/>
      <c r="M521" s="13"/>
      <c r="N521" s="13"/>
    </row>
    <row r="522" spans="2:14" ht="12.75" customHeight="1">
      <c r="B522" s="13"/>
      <c r="C522" s="13"/>
      <c r="D522" s="13"/>
      <c r="E522" s="13"/>
      <c r="F522" s="13"/>
      <c r="M522" s="13"/>
      <c r="N522" s="13"/>
    </row>
    <row r="523" spans="2:14" ht="12.75" customHeight="1">
      <c r="B523" s="13"/>
      <c r="C523" s="13"/>
      <c r="D523" s="13"/>
      <c r="E523" s="13"/>
      <c r="F523" s="13"/>
      <c r="M523" s="13"/>
      <c r="N523" s="13"/>
    </row>
    <row r="524" spans="2:14" ht="12.75" customHeight="1">
      <c r="B524" s="13"/>
      <c r="C524" s="13"/>
      <c r="D524" s="13"/>
      <c r="E524" s="13"/>
      <c r="F524" s="13"/>
      <c r="M524" s="13"/>
      <c r="N524" s="13"/>
    </row>
    <row r="525" spans="2:14" ht="12.75" customHeight="1">
      <c r="B525" s="13"/>
      <c r="C525" s="13"/>
      <c r="D525" s="13"/>
      <c r="E525" s="13"/>
      <c r="F525" s="13"/>
      <c r="M525" s="13"/>
      <c r="N525" s="13"/>
    </row>
    <row r="526" spans="2:14" ht="12.75" customHeight="1">
      <c r="B526" s="13"/>
      <c r="C526" s="13"/>
      <c r="D526" s="13"/>
      <c r="E526" s="13"/>
      <c r="F526" s="13"/>
      <c r="M526" s="13"/>
      <c r="N526" s="13"/>
    </row>
    <row r="527" spans="2:14" ht="12.75" customHeight="1">
      <c r="B527" s="13"/>
      <c r="C527" s="13"/>
      <c r="D527" s="13"/>
      <c r="E527" s="13"/>
      <c r="F527" s="13"/>
      <c r="M527" s="13"/>
      <c r="N527" s="13"/>
    </row>
    <row r="528" spans="2:14" ht="12.75" customHeight="1">
      <c r="B528" s="13"/>
      <c r="C528" s="13"/>
      <c r="D528" s="13"/>
      <c r="E528" s="13"/>
      <c r="F528" s="13"/>
      <c r="M528" s="13"/>
      <c r="N528" s="13"/>
    </row>
    <row r="529" spans="2:14" ht="12.75" customHeight="1">
      <c r="B529" s="13"/>
      <c r="C529" s="13"/>
      <c r="D529" s="13"/>
      <c r="E529" s="13"/>
      <c r="F529" s="13"/>
      <c r="M529" s="13"/>
      <c r="N529" s="13"/>
    </row>
    <row r="530" spans="2:14" ht="12.75" customHeight="1">
      <c r="B530" s="13"/>
      <c r="C530" s="13"/>
      <c r="D530" s="13"/>
      <c r="E530" s="13"/>
      <c r="F530" s="13"/>
      <c r="M530" s="13"/>
      <c r="N530" s="13"/>
    </row>
    <row r="531" spans="2:14" ht="12.75" customHeight="1">
      <c r="B531" s="13"/>
      <c r="C531" s="13"/>
      <c r="D531" s="13"/>
      <c r="E531" s="13"/>
      <c r="F531" s="13"/>
      <c r="M531" s="13"/>
      <c r="N531" s="13"/>
    </row>
    <row r="532" spans="2:14" ht="12.75" customHeight="1">
      <c r="B532" s="13"/>
      <c r="C532" s="13"/>
      <c r="D532" s="13"/>
      <c r="E532" s="13"/>
      <c r="F532" s="13"/>
      <c r="M532" s="13"/>
      <c r="N532" s="13"/>
    </row>
    <row r="533" spans="2:14" ht="12.75" customHeight="1">
      <c r="B533" s="13"/>
      <c r="C533" s="13"/>
      <c r="D533" s="13"/>
      <c r="E533" s="13"/>
      <c r="F533" s="13"/>
      <c r="M533" s="13"/>
      <c r="N533" s="13"/>
    </row>
    <row r="534" spans="2:14" ht="12.75" customHeight="1">
      <c r="B534" s="13"/>
      <c r="C534" s="13"/>
      <c r="D534" s="13"/>
      <c r="E534" s="13"/>
      <c r="F534" s="13"/>
      <c r="M534" s="13"/>
      <c r="N534" s="13"/>
    </row>
    <row r="535" spans="2:14" ht="12.75" customHeight="1">
      <c r="B535" s="13"/>
      <c r="C535" s="13"/>
      <c r="D535" s="13"/>
      <c r="E535" s="13"/>
      <c r="F535" s="13"/>
      <c r="M535" s="13"/>
      <c r="N535" s="13"/>
    </row>
    <row r="536" spans="2:14" ht="12.75" customHeight="1">
      <c r="B536" s="13"/>
      <c r="C536" s="13"/>
      <c r="D536" s="13"/>
      <c r="E536" s="13"/>
      <c r="F536" s="13"/>
      <c r="M536" s="13"/>
      <c r="N536" s="13"/>
    </row>
    <row r="537" spans="2:14" ht="12.75" customHeight="1">
      <c r="B537" s="13"/>
      <c r="C537" s="13"/>
      <c r="D537" s="13"/>
      <c r="E537" s="13"/>
      <c r="F537" s="13"/>
      <c r="M537" s="13"/>
      <c r="N537" s="13"/>
    </row>
    <row r="538" spans="2:14" ht="12.75" customHeight="1">
      <c r="B538" s="13"/>
      <c r="C538" s="13"/>
      <c r="D538" s="13"/>
      <c r="E538" s="13"/>
      <c r="F538" s="13"/>
      <c r="M538" s="13"/>
      <c r="N538" s="13"/>
    </row>
    <row r="539" spans="2:14" ht="12.75" customHeight="1">
      <c r="B539" s="13"/>
      <c r="C539" s="13"/>
      <c r="D539" s="13"/>
      <c r="E539" s="13"/>
      <c r="F539" s="13"/>
      <c r="M539" s="13"/>
      <c r="N539" s="13"/>
    </row>
    <row r="540" spans="2:14" ht="12.75" customHeight="1">
      <c r="B540" s="13"/>
      <c r="C540" s="13"/>
      <c r="D540" s="13"/>
      <c r="E540" s="13"/>
      <c r="F540" s="13"/>
      <c r="M540" s="13"/>
      <c r="N540" s="13"/>
    </row>
    <row r="541" spans="2:14" ht="12.75" customHeight="1">
      <c r="B541" s="13"/>
      <c r="C541" s="13"/>
      <c r="D541" s="13"/>
      <c r="E541" s="13"/>
      <c r="F541" s="13"/>
      <c r="M541" s="13"/>
      <c r="N541" s="13"/>
    </row>
    <row r="542" spans="2:14" ht="12.75" customHeight="1">
      <c r="B542" s="13"/>
      <c r="C542" s="13"/>
      <c r="D542" s="13"/>
      <c r="E542" s="13"/>
      <c r="F542" s="13"/>
      <c r="M542" s="13"/>
      <c r="N542" s="13"/>
    </row>
    <row r="543" spans="2:14" ht="12.75" customHeight="1">
      <c r="B543" s="13"/>
      <c r="C543" s="13"/>
      <c r="D543" s="13"/>
      <c r="E543" s="13"/>
      <c r="F543" s="13"/>
      <c r="M543" s="13"/>
      <c r="N543" s="13"/>
    </row>
    <row r="544" spans="2:14" ht="12.75" customHeight="1">
      <c r="B544" s="13"/>
      <c r="C544" s="13"/>
      <c r="D544" s="13"/>
      <c r="E544" s="13"/>
      <c r="F544" s="13"/>
      <c r="M544" s="13"/>
      <c r="N544" s="13"/>
    </row>
    <row r="545" spans="2:14" ht="12.75" customHeight="1">
      <c r="B545" s="13"/>
      <c r="C545" s="13"/>
      <c r="D545" s="13"/>
      <c r="E545" s="13"/>
      <c r="F545" s="13"/>
      <c r="M545" s="13"/>
      <c r="N545" s="13"/>
    </row>
    <row r="546" spans="2:14" ht="12.75" customHeight="1">
      <c r="B546" s="13"/>
      <c r="C546" s="13"/>
      <c r="D546" s="13"/>
      <c r="E546" s="13"/>
      <c r="F546" s="13"/>
      <c r="M546" s="13"/>
      <c r="N546" s="13"/>
    </row>
    <row r="547" spans="2:14" ht="12.75" customHeight="1">
      <c r="B547" s="13"/>
      <c r="C547" s="13"/>
      <c r="D547" s="13"/>
      <c r="E547" s="13"/>
      <c r="F547" s="13"/>
      <c r="M547" s="13"/>
      <c r="N547" s="13"/>
    </row>
    <row r="548" spans="2:14" ht="12.75" customHeight="1">
      <c r="B548" s="13"/>
      <c r="C548" s="13"/>
      <c r="D548" s="13"/>
      <c r="E548" s="13"/>
      <c r="F548" s="13"/>
      <c r="M548" s="13"/>
      <c r="N548" s="13"/>
    </row>
    <row r="549" spans="2:14" ht="12.75" customHeight="1">
      <c r="B549" s="13"/>
      <c r="C549" s="13"/>
      <c r="D549" s="13"/>
      <c r="E549" s="13"/>
      <c r="F549" s="13"/>
      <c r="M549" s="13"/>
      <c r="N549" s="13"/>
    </row>
    <row r="550" spans="2:14" ht="12.75" customHeight="1">
      <c r="B550" s="13"/>
      <c r="C550" s="13"/>
      <c r="D550" s="13"/>
      <c r="E550" s="13"/>
      <c r="F550" s="13"/>
      <c r="M550" s="13"/>
      <c r="N550" s="13"/>
    </row>
    <row r="551" spans="2:14" ht="12.75" customHeight="1">
      <c r="B551" s="13"/>
      <c r="C551" s="13"/>
      <c r="D551" s="13"/>
      <c r="E551" s="13"/>
      <c r="F551" s="13"/>
      <c r="M551" s="13"/>
      <c r="N551" s="13"/>
    </row>
    <row r="552" spans="2:14" ht="12.75" customHeight="1">
      <c r="B552" s="13"/>
      <c r="C552" s="13"/>
      <c r="D552" s="13"/>
      <c r="E552" s="13"/>
      <c r="F552" s="13"/>
      <c r="M552" s="13"/>
      <c r="N552" s="13"/>
    </row>
    <row r="553" spans="2:14" ht="12.75" customHeight="1">
      <c r="B553" s="13"/>
      <c r="C553" s="13"/>
      <c r="D553" s="13"/>
      <c r="E553" s="13"/>
      <c r="F553" s="13"/>
      <c r="M553" s="13"/>
      <c r="N553" s="13"/>
    </row>
    <row r="554" spans="2:14" ht="12.75" customHeight="1">
      <c r="B554" s="13"/>
      <c r="C554" s="13"/>
      <c r="D554" s="13"/>
      <c r="E554" s="13"/>
      <c r="F554" s="13"/>
      <c r="M554" s="13"/>
      <c r="N554" s="13"/>
    </row>
    <row r="555" spans="2:14" ht="12.75" customHeight="1">
      <c r="B555" s="13"/>
      <c r="C555" s="13"/>
      <c r="D555" s="13"/>
      <c r="E555" s="13"/>
      <c r="F555" s="13"/>
      <c r="M555" s="13"/>
      <c r="N555" s="13"/>
    </row>
    <row r="556" spans="2:14" ht="12.75" customHeight="1">
      <c r="B556" s="13"/>
      <c r="C556" s="13"/>
      <c r="D556" s="13"/>
      <c r="E556" s="13"/>
      <c r="F556" s="13"/>
      <c r="M556" s="13"/>
      <c r="N556" s="13"/>
    </row>
    <row r="557" spans="2:14" ht="12.75" customHeight="1">
      <c r="B557" s="13"/>
      <c r="C557" s="13"/>
      <c r="D557" s="13"/>
      <c r="E557" s="13"/>
      <c r="F557" s="13"/>
      <c r="M557" s="13"/>
      <c r="N557" s="13"/>
    </row>
    <row r="558" spans="2:14" ht="12.75" customHeight="1">
      <c r="B558" s="13"/>
      <c r="C558" s="13"/>
      <c r="D558" s="13"/>
      <c r="E558" s="13"/>
      <c r="F558" s="13"/>
      <c r="M558" s="13"/>
      <c r="N558" s="13"/>
    </row>
    <row r="559" spans="2:14" ht="12.75" customHeight="1">
      <c r="B559" s="13"/>
      <c r="C559" s="13"/>
      <c r="D559" s="13"/>
      <c r="E559" s="13"/>
      <c r="F559" s="13"/>
      <c r="M559" s="13"/>
      <c r="N559" s="13"/>
    </row>
    <row r="560" spans="2:14" ht="12.75" customHeight="1">
      <c r="B560" s="13"/>
      <c r="C560" s="13"/>
      <c r="D560" s="13"/>
      <c r="E560" s="13"/>
      <c r="F560" s="13"/>
      <c r="M560" s="13"/>
      <c r="N560" s="13"/>
    </row>
    <row r="561" spans="2:14" ht="12.75" customHeight="1">
      <c r="B561" s="13"/>
      <c r="C561" s="13"/>
      <c r="D561" s="13"/>
      <c r="E561" s="13"/>
      <c r="F561" s="13"/>
      <c r="M561" s="13"/>
      <c r="N561" s="13"/>
    </row>
    <row r="562" spans="2:14" ht="12.75" customHeight="1">
      <c r="B562" s="13"/>
      <c r="C562" s="13"/>
      <c r="D562" s="13"/>
      <c r="E562" s="13"/>
      <c r="F562" s="13"/>
      <c r="M562" s="13"/>
      <c r="N562" s="13"/>
    </row>
    <row r="563" spans="2:14" ht="12.75" customHeight="1">
      <c r="B563" s="13"/>
      <c r="C563" s="13"/>
      <c r="D563" s="13"/>
      <c r="E563" s="13"/>
      <c r="F563" s="13"/>
      <c r="M563" s="13"/>
      <c r="N563" s="13"/>
    </row>
    <row r="564" spans="2:14" ht="12.75" customHeight="1">
      <c r="B564" s="13"/>
      <c r="C564" s="13"/>
      <c r="D564" s="13"/>
      <c r="E564" s="13"/>
      <c r="F564" s="13"/>
      <c r="M564" s="13"/>
      <c r="N564" s="13"/>
    </row>
    <row r="565" spans="2:14" ht="12.75" customHeight="1">
      <c r="B565" s="13"/>
      <c r="C565" s="13"/>
      <c r="D565" s="13"/>
      <c r="E565" s="13"/>
      <c r="F565" s="13"/>
      <c r="M565" s="13"/>
      <c r="N565" s="13"/>
    </row>
    <row r="566" spans="2:14" ht="12.75" customHeight="1">
      <c r="B566" s="13"/>
      <c r="C566" s="13"/>
      <c r="D566" s="13"/>
      <c r="E566" s="13"/>
      <c r="F566" s="13"/>
      <c r="M566" s="13"/>
      <c r="N566" s="13"/>
    </row>
    <row r="567" spans="2:14" ht="12.75" customHeight="1">
      <c r="B567" s="13"/>
      <c r="C567" s="13"/>
      <c r="D567" s="13"/>
      <c r="E567" s="13"/>
      <c r="F567" s="13"/>
      <c r="M567" s="13"/>
      <c r="N567" s="13"/>
    </row>
    <row r="568" spans="2:14" ht="12.75" customHeight="1">
      <c r="B568" s="13"/>
      <c r="C568" s="13"/>
      <c r="D568" s="13"/>
      <c r="E568" s="13"/>
      <c r="F568" s="13"/>
      <c r="M568" s="13"/>
      <c r="N568" s="13"/>
    </row>
    <row r="569" spans="2:14" ht="12.75" customHeight="1">
      <c r="B569" s="13"/>
      <c r="C569" s="13"/>
      <c r="D569" s="13"/>
      <c r="E569" s="13"/>
      <c r="F569" s="13"/>
      <c r="M569" s="13"/>
      <c r="N569" s="13"/>
    </row>
    <row r="570" spans="2:14" ht="12.75" customHeight="1">
      <c r="B570" s="13"/>
      <c r="C570" s="13"/>
      <c r="D570" s="13"/>
      <c r="E570" s="13"/>
      <c r="F570" s="13"/>
      <c r="M570" s="13"/>
      <c r="N570" s="13"/>
    </row>
    <row r="571" spans="2:14" ht="12.75" customHeight="1">
      <c r="B571" s="13"/>
      <c r="C571" s="13"/>
      <c r="D571" s="13"/>
      <c r="E571" s="13"/>
      <c r="F571" s="13"/>
      <c r="M571" s="13"/>
      <c r="N571" s="13"/>
    </row>
    <row r="572" spans="2:14" ht="12.75" customHeight="1">
      <c r="B572" s="13"/>
      <c r="C572" s="13"/>
      <c r="D572" s="13"/>
      <c r="E572" s="13"/>
      <c r="F572" s="13"/>
      <c r="M572" s="13"/>
      <c r="N572" s="13"/>
    </row>
    <row r="573" spans="2:14" ht="12.75" customHeight="1">
      <c r="B573" s="13"/>
      <c r="C573" s="13"/>
      <c r="D573" s="13"/>
      <c r="E573" s="13"/>
      <c r="F573" s="13"/>
      <c r="M573" s="13"/>
      <c r="N573" s="13"/>
    </row>
    <row r="574" spans="2:14" ht="12.75" customHeight="1">
      <c r="B574" s="13"/>
      <c r="C574" s="13"/>
      <c r="D574" s="13"/>
      <c r="E574" s="13"/>
      <c r="F574" s="13"/>
      <c r="M574" s="13"/>
      <c r="N574" s="13"/>
    </row>
    <row r="575" spans="2:14" ht="12.75" customHeight="1">
      <c r="B575" s="13"/>
      <c r="C575" s="13"/>
      <c r="D575" s="13"/>
      <c r="E575" s="13"/>
      <c r="F575" s="13"/>
      <c r="M575" s="13"/>
      <c r="N575" s="13"/>
    </row>
    <row r="576" spans="2:14" ht="12.75" customHeight="1">
      <c r="B576" s="13"/>
      <c r="C576" s="13"/>
      <c r="D576" s="13"/>
      <c r="E576" s="13"/>
      <c r="F576" s="13"/>
      <c r="M576" s="13"/>
      <c r="N576" s="13"/>
    </row>
    <row r="577" spans="2:14" ht="12.75" customHeight="1">
      <c r="B577" s="13"/>
      <c r="C577" s="13"/>
      <c r="D577" s="13"/>
      <c r="E577" s="13"/>
      <c r="F577" s="13"/>
      <c r="M577" s="13"/>
      <c r="N577" s="13"/>
    </row>
    <row r="578" spans="2:14" ht="12.75" customHeight="1">
      <c r="B578" s="13"/>
      <c r="C578" s="13"/>
      <c r="D578" s="13"/>
      <c r="E578" s="13"/>
      <c r="F578" s="13"/>
      <c r="M578" s="13"/>
      <c r="N578" s="13"/>
    </row>
    <row r="579" spans="2:14" ht="12.75" customHeight="1">
      <c r="B579" s="13"/>
      <c r="C579" s="13"/>
      <c r="D579" s="13"/>
      <c r="E579" s="13"/>
      <c r="F579" s="13"/>
      <c r="M579" s="13"/>
      <c r="N579" s="13"/>
    </row>
    <row r="580" spans="2:14" ht="12.75" customHeight="1">
      <c r="B580" s="13"/>
      <c r="C580" s="13"/>
      <c r="D580" s="13"/>
      <c r="E580" s="13"/>
      <c r="F580" s="13"/>
      <c r="M580" s="13"/>
      <c r="N580" s="13"/>
    </row>
    <row r="581" spans="2:14" ht="12.75" customHeight="1">
      <c r="B581" s="13"/>
      <c r="C581" s="13"/>
      <c r="D581" s="13"/>
      <c r="E581" s="13"/>
      <c r="F581" s="13"/>
      <c r="M581" s="13"/>
      <c r="N581" s="13"/>
    </row>
    <row r="582" spans="2:14" ht="12.75" customHeight="1">
      <c r="B582" s="13"/>
      <c r="C582" s="13"/>
      <c r="D582" s="13"/>
      <c r="E582" s="13"/>
      <c r="F582" s="13"/>
      <c r="M582" s="13"/>
      <c r="N582" s="13"/>
    </row>
    <row r="583" spans="2:14" ht="12.75" customHeight="1">
      <c r="B583" s="13"/>
      <c r="C583" s="13"/>
      <c r="D583" s="13"/>
      <c r="E583" s="13"/>
      <c r="F583" s="13"/>
      <c r="M583" s="13"/>
      <c r="N583" s="13"/>
    </row>
    <row r="584" spans="2:14" ht="12.75" customHeight="1">
      <c r="B584" s="13"/>
      <c r="C584" s="13"/>
      <c r="D584" s="13"/>
      <c r="E584" s="13"/>
      <c r="F584" s="13"/>
      <c r="M584" s="13"/>
      <c r="N584" s="13"/>
    </row>
    <row r="585" spans="2:14" ht="12.75" customHeight="1">
      <c r="B585" s="13"/>
      <c r="C585" s="13"/>
      <c r="D585" s="13"/>
      <c r="E585" s="13"/>
      <c r="F585" s="13"/>
      <c r="M585" s="13"/>
      <c r="N585" s="13"/>
    </row>
    <row r="586" spans="2:14" ht="12.75" customHeight="1">
      <c r="B586" s="13"/>
      <c r="C586" s="13"/>
      <c r="D586" s="13"/>
      <c r="E586" s="13"/>
      <c r="F586" s="13"/>
      <c r="M586" s="13"/>
      <c r="N586" s="13"/>
    </row>
    <row r="587" spans="2:14" ht="12.75" customHeight="1">
      <c r="B587" s="13"/>
      <c r="C587" s="13"/>
      <c r="D587" s="13"/>
      <c r="E587" s="13"/>
      <c r="F587" s="13"/>
      <c r="M587" s="13"/>
      <c r="N587" s="13"/>
    </row>
    <row r="588" spans="2:14" ht="12.75" customHeight="1">
      <c r="B588" s="13"/>
      <c r="C588" s="13"/>
      <c r="D588" s="13"/>
      <c r="E588" s="13"/>
      <c r="F588" s="13"/>
      <c r="M588" s="13"/>
      <c r="N588" s="13"/>
    </row>
    <row r="589" spans="2:14" ht="12.75" customHeight="1">
      <c r="B589" s="13"/>
      <c r="C589" s="13"/>
      <c r="D589" s="13"/>
      <c r="E589" s="13"/>
      <c r="F589" s="13"/>
      <c r="M589" s="13"/>
      <c r="N589" s="13"/>
    </row>
    <row r="590" spans="2:14" ht="12.75" customHeight="1">
      <c r="B590" s="13"/>
      <c r="C590" s="13"/>
      <c r="D590" s="13"/>
      <c r="E590" s="13"/>
      <c r="F590" s="13"/>
      <c r="M590" s="13"/>
      <c r="N590" s="13"/>
    </row>
    <row r="591" spans="2:14" ht="12.75" customHeight="1">
      <c r="B591" s="13"/>
      <c r="C591" s="13"/>
      <c r="D591" s="13"/>
      <c r="E591" s="13"/>
      <c r="F591" s="13"/>
      <c r="M591" s="13"/>
      <c r="N591" s="13"/>
    </row>
    <row r="592" spans="2:14" ht="12.75" customHeight="1">
      <c r="B592" s="13"/>
      <c r="C592" s="13"/>
      <c r="D592" s="13"/>
      <c r="E592" s="13"/>
      <c r="F592" s="13"/>
      <c r="M592" s="13"/>
      <c r="N592" s="13"/>
    </row>
    <row r="593" spans="2:14" ht="12.75" customHeight="1">
      <c r="B593" s="13"/>
      <c r="C593" s="13"/>
      <c r="D593" s="13"/>
      <c r="E593" s="13"/>
      <c r="F593" s="13"/>
      <c r="M593" s="13"/>
      <c r="N593" s="13"/>
    </row>
    <row r="594" spans="2:14" ht="12.75" customHeight="1">
      <c r="B594" s="13"/>
      <c r="C594" s="13"/>
      <c r="D594" s="13"/>
      <c r="E594" s="13"/>
      <c r="F594" s="13"/>
      <c r="M594" s="13"/>
      <c r="N594" s="13"/>
    </row>
    <row r="595" spans="2:14" ht="12.75" customHeight="1">
      <c r="B595" s="13"/>
      <c r="C595" s="13"/>
      <c r="D595" s="13"/>
      <c r="E595" s="13"/>
      <c r="F595" s="13"/>
      <c r="M595" s="13"/>
      <c r="N595" s="13"/>
    </row>
    <row r="596" spans="2:14" ht="12.75" customHeight="1">
      <c r="B596" s="13"/>
      <c r="C596" s="13"/>
      <c r="D596" s="13"/>
      <c r="E596" s="13"/>
      <c r="F596" s="13"/>
      <c r="M596" s="13"/>
      <c r="N596" s="13"/>
    </row>
    <row r="597" spans="2:14" ht="12.75" customHeight="1">
      <c r="B597" s="13"/>
      <c r="C597" s="13"/>
      <c r="D597" s="13"/>
      <c r="E597" s="13"/>
      <c r="F597" s="13"/>
      <c r="M597" s="13"/>
      <c r="N597" s="13"/>
    </row>
    <row r="598" spans="2:14" ht="12.75" customHeight="1">
      <c r="B598" s="13"/>
      <c r="C598" s="13"/>
      <c r="D598" s="13"/>
      <c r="E598" s="13"/>
      <c r="F598" s="13"/>
      <c r="M598" s="13"/>
      <c r="N598" s="13"/>
    </row>
    <row r="599" spans="2:14" ht="12.75" customHeight="1">
      <c r="B599" s="13"/>
      <c r="C599" s="13"/>
      <c r="D599" s="13"/>
      <c r="E599" s="13"/>
      <c r="F599" s="13"/>
      <c r="M599" s="13"/>
      <c r="N599" s="13"/>
    </row>
    <row r="600" spans="2:14" ht="12.75" customHeight="1">
      <c r="B600" s="13"/>
      <c r="C600" s="13"/>
      <c r="D600" s="13"/>
      <c r="E600" s="13"/>
      <c r="F600" s="13"/>
      <c r="M600" s="13"/>
      <c r="N600" s="13"/>
    </row>
    <row r="601" spans="2:14" ht="12.75" customHeight="1">
      <c r="B601" s="13"/>
      <c r="C601" s="13"/>
      <c r="D601" s="13"/>
      <c r="E601" s="13"/>
      <c r="F601" s="13"/>
      <c r="M601" s="13"/>
      <c r="N601" s="13"/>
    </row>
    <row r="602" spans="2:14" ht="12.75" customHeight="1">
      <c r="B602" s="13"/>
      <c r="C602" s="13"/>
      <c r="D602" s="13"/>
      <c r="E602" s="13"/>
      <c r="F602" s="13"/>
      <c r="M602" s="13"/>
      <c r="N602" s="13"/>
    </row>
    <row r="603" spans="2:14" ht="12.75" customHeight="1">
      <c r="B603" s="13"/>
      <c r="C603" s="13"/>
      <c r="D603" s="13"/>
      <c r="E603" s="13"/>
      <c r="F603" s="13"/>
      <c r="M603" s="13"/>
      <c r="N603" s="13"/>
    </row>
    <row r="604" spans="2:14" ht="12.75" customHeight="1">
      <c r="B604" s="13"/>
      <c r="C604" s="13"/>
      <c r="D604" s="13"/>
      <c r="E604" s="13"/>
      <c r="F604" s="13"/>
      <c r="M604" s="13"/>
      <c r="N604" s="13"/>
    </row>
    <row r="605" spans="2:14" ht="12.75" customHeight="1">
      <c r="B605" s="13"/>
      <c r="C605" s="13"/>
      <c r="D605" s="13"/>
      <c r="E605" s="13"/>
      <c r="F605" s="13"/>
      <c r="M605" s="13"/>
      <c r="N605" s="13"/>
    </row>
    <row r="606" spans="2:14" ht="12.75" customHeight="1">
      <c r="B606" s="13"/>
      <c r="C606" s="13"/>
      <c r="D606" s="13"/>
      <c r="E606" s="13"/>
      <c r="F606" s="13"/>
      <c r="M606" s="13"/>
      <c r="N606" s="13"/>
    </row>
    <row r="607" spans="2:14" ht="12.75" customHeight="1">
      <c r="B607" s="13"/>
      <c r="C607" s="13"/>
      <c r="D607" s="13"/>
      <c r="E607" s="13"/>
      <c r="F607" s="13"/>
      <c r="M607" s="13"/>
      <c r="N607" s="13"/>
    </row>
    <row r="608" spans="2:14" ht="12.75" customHeight="1">
      <c r="B608" s="13"/>
      <c r="C608" s="13"/>
      <c r="D608" s="13"/>
      <c r="E608" s="13"/>
      <c r="F608" s="13"/>
      <c r="M608" s="13"/>
      <c r="N608" s="13"/>
    </row>
    <row r="609" spans="2:14" ht="12.75" customHeight="1">
      <c r="B609" s="13"/>
      <c r="C609" s="13"/>
      <c r="D609" s="13"/>
      <c r="E609" s="13"/>
      <c r="F609" s="13"/>
      <c r="M609" s="13"/>
      <c r="N609" s="13"/>
    </row>
    <row r="610" spans="2:14" ht="12.75" customHeight="1">
      <c r="B610" s="13"/>
      <c r="C610" s="13"/>
      <c r="D610" s="13"/>
      <c r="E610" s="13"/>
      <c r="F610" s="13"/>
      <c r="M610" s="13"/>
      <c r="N610" s="13"/>
    </row>
    <row r="611" spans="2:14" ht="12.75" customHeight="1">
      <c r="B611" s="13"/>
      <c r="C611" s="13"/>
      <c r="D611" s="13"/>
      <c r="E611" s="13"/>
      <c r="F611" s="13"/>
      <c r="M611" s="13"/>
      <c r="N611" s="13"/>
    </row>
    <row r="612" spans="2:14" ht="12.75" customHeight="1">
      <c r="B612" s="13"/>
      <c r="C612" s="13"/>
      <c r="D612" s="13"/>
      <c r="E612" s="13"/>
      <c r="F612" s="13"/>
      <c r="M612" s="13"/>
      <c r="N612" s="13"/>
    </row>
    <row r="613" spans="2:14" ht="12.75" customHeight="1">
      <c r="B613" s="13"/>
      <c r="C613" s="13"/>
      <c r="D613" s="13"/>
      <c r="E613" s="13"/>
      <c r="F613" s="13"/>
      <c r="M613" s="13"/>
      <c r="N613" s="13"/>
    </row>
    <row r="614" spans="2:14" ht="12.75" customHeight="1">
      <c r="B614" s="13"/>
      <c r="C614" s="13"/>
      <c r="D614" s="13"/>
      <c r="E614" s="13"/>
      <c r="F614" s="13"/>
      <c r="M614" s="13"/>
      <c r="N614" s="13"/>
    </row>
    <row r="615" spans="2:14" ht="12.75" customHeight="1">
      <c r="B615" s="13"/>
      <c r="C615" s="13"/>
      <c r="D615" s="13"/>
      <c r="E615" s="13"/>
      <c r="F615" s="13"/>
      <c r="M615" s="13"/>
      <c r="N615" s="13"/>
    </row>
    <row r="616" spans="2:14" ht="12.75" customHeight="1">
      <c r="B616" s="13"/>
      <c r="C616" s="13"/>
      <c r="D616" s="13"/>
      <c r="E616" s="13"/>
      <c r="F616" s="13"/>
      <c r="M616" s="13"/>
      <c r="N616" s="13"/>
    </row>
    <row r="617" spans="2:14" ht="12.75" customHeight="1">
      <c r="B617" s="13"/>
      <c r="C617" s="13"/>
      <c r="D617" s="13"/>
      <c r="E617" s="13"/>
      <c r="F617" s="13"/>
      <c r="M617" s="13"/>
      <c r="N617" s="13"/>
    </row>
    <row r="618" spans="2:14" ht="12.75" customHeight="1">
      <c r="B618" s="13"/>
      <c r="C618" s="13"/>
      <c r="D618" s="13"/>
      <c r="E618" s="13"/>
      <c r="F618" s="13"/>
      <c r="M618" s="13"/>
      <c r="N618" s="13"/>
    </row>
    <row r="619" spans="2:14" ht="12.75" customHeight="1">
      <c r="B619" s="13"/>
      <c r="C619" s="13"/>
      <c r="D619" s="13"/>
      <c r="E619" s="13"/>
      <c r="F619" s="13"/>
      <c r="M619" s="13"/>
      <c r="N619" s="13"/>
    </row>
    <row r="620" spans="2:14" ht="12.75" customHeight="1">
      <c r="B620" s="13"/>
      <c r="C620" s="13"/>
      <c r="D620" s="13"/>
      <c r="E620" s="13"/>
      <c r="F620" s="13"/>
      <c r="M620" s="13"/>
      <c r="N620" s="13"/>
    </row>
    <row r="621" spans="2:14" ht="12.75" customHeight="1">
      <c r="B621" s="13"/>
      <c r="C621" s="13"/>
      <c r="D621" s="13"/>
      <c r="E621" s="13"/>
      <c r="F621" s="13"/>
      <c r="M621" s="13"/>
      <c r="N621" s="13"/>
    </row>
    <row r="622" spans="2:14" ht="12.75" customHeight="1">
      <c r="B622" s="13"/>
      <c r="C622" s="13"/>
      <c r="D622" s="13"/>
      <c r="E622" s="13"/>
      <c r="F622" s="13"/>
      <c r="M622" s="13"/>
      <c r="N622" s="13"/>
    </row>
    <row r="623" spans="2:14" ht="12.75" customHeight="1">
      <c r="B623" s="13"/>
      <c r="C623" s="13"/>
      <c r="D623" s="13"/>
      <c r="E623" s="13"/>
      <c r="F623" s="13"/>
      <c r="M623" s="13"/>
      <c r="N623" s="13"/>
    </row>
    <row r="624" spans="2:14" ht="12.75" customHeight="1">
      <c r="B624" s="13"/>
      <c r="C624" s="13"/>
      <c r="D624" s="13"/>
      <c r="E624" s="13"/>
      <c r="F624" s="13"/>
      <c r="M624" s="13"/>
      <c r="N624" s="13"/>
    </row>
    <row r="625" spans="2:14" ht="12.75" customHeight="1">
      <c r="B625" s="13"/>
      <c r="C625" s="13"/>
      <c r="D625" s="13"/>
      <c r="E625" s="13"/>
      <c r="F625" s="13"/>
      <c r="M625" s="13"/>
      <c r="N625" s="13"/>
    </row>
    <row r="626" spans="2:14" ht="12.75" customHeight="1">
      <c r="B626" s="13"/>
      <c r="C626" s="13"/>
      <c r="D626" s="13"/>
      <c r="E626" s="13"/>
      <c r="F626" s="13"/>
      <c r="M626" s="13"/>
      <c r="N626" s="13"/>
    </row>
    <row r="627" spans="2:14" ht="12.75" customHeight="1">
      <c r="B627" s="13"/>
      <c r="C627" s="13"/>
      <c r="D627" s="13"/>
      <c r="E627" s="13"/>
      <c r="F627" s="13"/>
      <c r="M627" s="13"/>
      <c r="N627" s="13"/>
    </row>
    <row r="628" spans="2:14" ht="12.75" customHeight="1">
      <c r="B628" s="13"/>
      <c r="C628" s="13"/>
      <c r="D628" s="13"/>
      <c r="E628" s="13"/>
      <c r="F628" s="13"/>
      <c r="M628" s="13"/>
      <c r="N628" s="13"/>
    </row>
    <row r="629" spans="2:14" ht="12.75" customHeight="1">
      <c r="B629" s="13"/>
      <c r="C629" s="13"/>
      <c r="D629" s="13"/>
      <c r="E629" s="13"/>
      <c r="F629" s="13"/>
      <c r="M629" s="13"/>
      <c r="N629" s="13"/>
    </row>
    <row r="630" spans="2:14" ht="12.75" customHeight="1">
      <c r="B630" s="13"/>
      <c r="C630" s="13"/>
      <c r="D630" s="13"/>
      <c r="E630" s="13"/>
      <c r="F630" s="13"/>
      <c r="M630" s="13"/>
      <c r="N630" s="13"/>
    </row>
    <row r="631" spans="2:14" ht="12.75" customHeight="1">
      <c r="B631" s="13"/>
      <c r="C631" s="13"/>
      <c r="D631" s="13"/>
      <c r="E631" s="13"/>
      <c r="F631" s="13"/>
      <c r="M631" s="13"/>
      <c r="N631" s="13"/>
    </row>
    <row r="632" spans="2:14" ht="12.75" customHeight="1">
      <c r="B632" s="13"/>
      <c r="C632" s="13"/>
      <c r="D632" s="13"/>
      <c r="E632" s="13"/>
      <c r="F632" s="13"/>
      <c r="M632" s="13"/>
      <c r="N632" s="13"/>
    </row>
    <row r="633" spans="2:14" ht="12.75" customHeight="1">
      <c r="B633" s="13"/>
      <c r="C633" s="13"/>
      <c r="D633" s="13"/>
      <c r="E633" s="13"/>
      <c r="F633" s="13"/>
      <c r="M633" s="13"/>
      <c r="N633" s="13"/>
    </row>
    <row r="634" spans="2:14" ht="12.75" customHeight="1">
      <c r="B634" s="13"/>
      <c r="C634" s="13"/>
      <c r="D634" s="13"/>
      <c r="E634" s="13"/>
      <c r="F634" s="13"/>
      <c r="M634" s="13"/>
      <c r="N634" s="13"/>
    </row>
    <row r="635" spans="2:14" ht="12.75" customHeight="1">
      <c r="B635" s="13"/>
      <c r="C635" s="13"/>
      <c r="D635" s="13"/>
      <c r="E635" s="13"/>
      <c r="F635" s="13"/>
      <c r="M635" s="13"/>
      <c r="N635" s="13"/>
    </row>
    <row r="636" spans="2:14" ht="12.75" customHeight="1">
      <c r="B636" s="13"/>
      <c r="C636" s="13"/>
      <c r="D636" s="13"/>
      <c r="E636" s="13"/>
      <c r="F636" s="13"/>
      <c r="M636" s="13"/>
      <c r="N636" s="13"/>
    </row>
    <row r="637" spans="2:14" ht="12.75" customHeight="1">
      <c r="B637" s="13"/>
      <c r="C637" s="13"/>
      <c r="D637" s="13"/>
      <c r="E637" s="13"/>
      <c r="F637" s="13"/>
      <c r="M637" s="13"/>
      <c r="N637" s="13"/>
    </row>
    <row r="638" spans="2:14" ht="12.75" customHeight="1">
      <c r="B638" s="13"/>
      <c r="C638" s="13"/>
      <c r="D638" s="13"/>
      <c r="E638" s="13"/>
      <c r="F638" s="13"/>
      <c r="M638" s="13"/>
      <c r="N638" s="13"/>
    </row>
    <row r="639" spans="2:14" ht="12.75" customHeight="1">
      <c r="B639" s="13"/>
      <c r="C639" s="13"/>
      <c r="D639" s="13"/>
      <c r="E639" s="13"/>
      <c r="F639" s="13"/>
      <c r="M639" s="13"/>
      <c r="N639" s="13"/>
    </row>
    <row r="640" spans="2:14" ht="12.75" customHeight="1">
      <c r="B640" s="13"/>
      <c r="C640" s="13"/>
      <c r="D640" s="13"/>
      <c r="E640" s="13"/>
      <c r="F640" s="13"/>
      <c r="M640" s="13"/>
      <c r="N640" s="13"/>
    </row>
    <row r="641" spans="2:14" ht="12.75" customHeight="1">
      <c r="B641" s="13"/>
      <c r="C641" s="13"/>
      <c r="D641" s="13"/>
      <c r="E641" s="13"/>
      <c r="F641" s="13"/>
      <c r="M641" s="13"/>
      <c r="N641" s="13"/>
    </row>
    <row r="642" spans="2:14" ht="12.75" customHeight="1">
      <c r="B642" s="13"/>
      <c r="C642" s="13"/>
      <c r="D642" s="13"/>
      <c r="E642" s="13"/>
      <c r="F642" s="13"/>
      <c r="M642" s="13"/>
      <c r="N642" s="13"/>
    </row>
    <row r="643" spans="2:14" ht="12.75" customHeight="1">
      <c r="B643" s="13"/>
      <c r="C643" s="13"/>
      <c r="D643" s="13"/>
      <c r="E643" s="13"/>
      <c r="F643" s="13"/>
      <c r="M643" s="13"/>
      <c r="N643" s="13"/>
    </row>
    <row r="644" spans="2:14" ht="12.75" customHeight="1">
      <c r="B644" s="13"/>
      <c r="C644" s="13"/>
      <c r="D644" s="13"/>
      <c r="E644" s="13"/>
      <c r="F644" s="13"/>
      <c r="M644" s="13"/>
      <c r="N644" s="13"/>
    </row>
    <row r="645" spans="2:14" ht="12.75" customHeight="1">
      <c r="B645" s="13"/>
      <c r="C645" s="13"/>
      <c r="D645" s="13"/>
      <c r="E645" s="13"/>
      <c r="F645" s="13"/>
      <c r="M645" s="13"/>
      <c r="N645" s="13"/>
    </row>
    <row r="646" spans="2:14" ht="12.75" customHeight="1">
      <c r="B646" s="13"/>
      <c r="C646" s="13"/>
      <c r="D646" s="13"/>
      <c r="E646" s="13"/>
      <c r="F646" s="13"/>
      <c r="M646" s="13"/>
      <c r="N646" s="13"/>
    </row>
    <row r="647" spans="2:14" ht="12.75" customHeight="1">
      <c r="B647" s="13"/>
      <c r="C647" s="13"/>
      <c r="D647" s="13"/>
      <c r="E647" s="13"/>
      <c r="F647" s="13"/>
      <c r="M647" s="13"/>
      <c r="N647" s="13"/>
    </row>
    <row r="648" spans="2:14" ht="12.75" customHeight="1">
      <c r="B648" s="13"/>
      <c r="C648" s="13"/>
      <c r="D648" s="13"/>
      <c r="E648" s="13"/>
      <c r="F648" s="13"/>
      <c r="M648" s="13"/>
      <c r="N648" s="13"/>
    </row>
    <row r="649" spans="2:14" ht="12.75" customHeight="1">
      <c r="B649" s="13"/>
      <c r="C649" s="13"/>
      <c r="D649" s="13"/>
      <c r="E649" s="13"/>
      <c r="F649" s="13"/>
      <c r="M649" s="13"/>
      <c r="N649" s="13"/>
    </row>
    <row r="650" spans="2:14" ht="12.75" customHeight="1">
      <c r="B650" s="13"/>
      <c r="C650" s="13"/>
      <c r="D650" s="13"/>
      <c r="E650" s="13"/>
      <c r="F650" s="13"/>
      <c r="M650" s="13"/>
      <c r="N650" s="13"/>
    </row>
    <row r="651" spans="2:14" ht="12.75" customHeight="1">
      <c r="B651" s="13"/>
      <c r="C651" s="13"/>
      <c r="D651" s="13"/>
      <c r="E651" s="13"/>
      <c r="F651" s="13"/>
      <c r="M651" s="13"/>
      <c r="N651" s="13"/>
    </row>
    <row r="652" spans="2:14" ht="12.75" customHeight="1">
      <c r="B652" s="13"/>
      <c r="C652" s="13"/>
      <c r="D652" s="13"/>
      <c r="E652" s="13"/>
      <c r="F652" s="13"/>
      <c r="M652" s="13"/>
      <c r="N652" s="13"/>
    </row>
    <row r="653" spans="2:14" ht="12.75" customHeight="1">
      <c r="B653" s="13"/>
      <c r="C653" s="13"/>
      <c r="D653" s="13"/>
      <c r="E653" s="13"/>
      <c r="F653" s="13"/>
      <c r="M653" s="13"/>
      <c r="N653" s="13"/>
    </row>
    <row r="654" spans="2:14" ht="12.75" customHeight="1">
      <c r="B654" s="13"/>
      <c r="C654" s="13"/>
      <c r="D654" s="13"/>
      <c r="E654" s="13"/>
      <c r="F654" s="13"/>
      <c r="M654" s="13"/>
      <c r="N654" s="13"/>
    </row>
    <row r="655" spans="2:14" ht="12.75" customHeight="1">
      <c r="B655" s="13"/>
      <c r="C655" s="13"/>
      <c r="D655" s="13"/>
      <c r="E655" s="13"/>
      <c r="F655" s="13"/>
      <c r="M655" s="13"/>
      <c r="N655" s="13"/>
    </row>
    <row r="656" spans="2:14" ht="12.75" customHeight="1">
      <c r="B656" s="13"/>
      <c r="C656" s="13"/>
      <c r="D656" s="13"/>
      <c r="E656" s="13"/>
      <c r="F656" s="13"/>
      <c r="M656" s="13"/>
      <c r="N656" s="13"/>
    </row>
    <row r="657" spans="2:14" ht="12.75" customHeight="1">
      <c r="B657" s="13"/>
      <c r="C657" s="13"/>
      <c r="D657" s="13"/>
      <c r="E657" s="13"/>
      <c r="F657" s="13"/>
      <c r="M657" s="13"/>
      <c r="N657" s="13"/>
    </row>
    <row r="658" spans="2:14" ht="12.75" customHeight="1">
      <c r="B658" s="13"/>
      <c r="C658" s="13"/>
      <c r="D658" s="13"/>
      <c r="E658" s="13"/>
      <c r="F658" s="13"/>
      <c r="M658" s="13"/>
      <c r="N658" s="13"/>
    </row>
    <row r="659" spans="2:14" ht="12.75" customHeight="1">
      <c r="B659" s="13"/>
      <c r="C659" s="13"/>
      <c r="D659" s="13"/>
      <c r="E659" s="13"/>
      <c r="F659" s="13"/>
      <c r="M659" s="13"/>
      <c r="N659" s="13"/>
    </row>
    <row r="660" spans="2:14" ht="12.75" customHeight="1">
      <c r="B660" s="13"/>
      <c r="C660" s="13"/>
      <c r="D660" s="13"/>
      <c r="E660" s="13"/>
      <c r="F660" s="13"/>
      <c r="M660" s="13"/>
      <c r="N660" s="13"/>
    </row>
    <row r="661" spans="2:14" ht="12.75" customHeight="1">
      <c r="B661" s="13"/>
      <c r="C661" s="13"/>
      <c r="D661" s="13"/>
      <c r="E661" s="13"/>
      <c r="F661" s="13"/>
      <c r="M661" s="13"/>
      <c r="N661" s="13"/>
    </row>
    <row r="662" spans="2:14" ht="12.75" customHeight="1">
      <c r="B662" s="13"/>
      <c r="C662" s="13"/>
      <c r="D662" s="13"/>
      <c r="E662" s="13"/>
      <c r="F662" s="13"/>
      <c r="M662" s="13"/>
      <c r="N662" s="13"/>
    </row>
    <row r="663" spans="2:14" ht="12.75" customHeight="1">
      <c r="B663" s="13"/>
      <c r="C663" s="13"/>
      <c r="D663" s="13"/>
      <c r="E663" s="13"/>
      <c r="F663" s="13"/>
      <c r="M663" s="13"/>
      <c r="N663" s="13"/>
    </row>
    <row r="664" spans="2:14" ht="12.75" customHeight="1">
      <c r="B664" s="13"/>
      <c r="C664" s="13"/>
      <c r="D664" s="13"/>
      <c r="E664" s="13"/>
      <c r="F664" s="13"/>
      <c r="M664" s="13"/>
      <c r="N664" s="13"/>
    </row>
    <row r="665" spans="2:14" ht="12.75" customHeight="1">
      <c r="B665" s="13"/>
      <c r="C665" s="13"/>
      <c r="D665" s="13"/>
      <c r="E665" s="13"/>
      <c r="F665" s="13"/>
      <c r="M665" s="13"/>
      <c r="N665" s="13"/>
    </row>
    <row r="666" spans="2:14" ht="12.75" customHeight="1">
      <c r="B666" s="13"/>
      <c r="C666" s="13"/>
      <c r="D666" s="13"/>
      <c r="E666" s="13"/>
      <c r="F666" s="13"/>
      <c r="M666" s="13"/>
      <c r="N666" s="13"/>
    </row>
    <row r="667" spans="2:14" ht="12.75" customHeight="1">
      <c r="B667" s="13"/>
      <c r="C667" s="13"/>
      <c r="D667" s="13"/>
      <c r="E667" s="13"/>
      <c r="F667" s="13"/>
      <c r="M667" s="13"/>
      <c r="N667" s="13"/>
    </row>
    <row r="668" spans="2:14" ht="12.75" customHeight="1">
      <c r="B668" s="13"/>
      <c r="C668" s="13"/>
      <c r="D668" s="13"/>
      <c r="E668" s="13"/>
      <c r="F668" s="13"/>
      <c r="M668" s="13"/>
      <c r="N668" s="13"/>
    </row>
    <row r="669" spans="2:14" ht="12.75" customHeight="1">
      <c r="B669" s="13"/>
      <c r="C669" s="13"/>
      <c r="D669" s="13"/>
      <c r="E669" s="13"/>
      <c r="F669" s="13"/>
      <c r="M669" s="13"/>
      <c r="N669" s="13"/>
    </row>
    <row r="670" spans="2:14" ht="12.75" customHeight="1">
      <c r="B670" s="13"/>
      <c r="C670" s="13"/>
      <c r="D670" s="13"/>
      <c r="E670" s="13"/>
      <c r="F670" s="13"/>
      <c r="M670" s="13"/>
      <c r="N670" s="13"/>
    </row>
    <row r="671" spans="2:14" ht="12.75" customHeight="1">
      <c r="B671" s="13"/>
      <c r="C671" s="13"/>
      <c r="D671" s="13"/>
      <c r="E671" s="13"/>
      <c r="F671" s="13"/>
      <c r="M671" s="13"/>
      <c r="N671" s="13"/>
    </row>
    <row r="672" spans="2:14" ht="12.75" customHeight="1">
      <c r="B672" s="13"/>
      <c r="C672" s="13"/>
      <c r="D672" s="13"/>
      <c r="E672" s="13"/>
      <c r="F672" s="13"/>
      <c r="M672" s="13"/>
      <c r="N672" s="13"/>
    </row>
    <row r="673" spans="2:14" ht="12.75" customHeight="1">
      <c r="B673" s="13"/>
      <c r="C673" s="13"/>
      <c r="D673" s="13"/>
      <c r="E673" s="13"/>
      <c r="F673" s="13"/>
      <c r="M673" s="13"/>
      <c r="N673" s="13"/>
    </row>
    <row r="674" spans="2:14" ht="12.75" customHeight="1">
      <c r="B674" s="13"/>
      <c r="C674" s="13"/>
      <c r="D674" s="13"/>
      <c r="E674" s="13"/>
      <c r="F674" s="13"/>
      <c r="M674" s="13"/>
      <c r="N674" s="13"/>
    </row>
    <row r="675" spans="2:14" ht="12.75" customHeight="1">
      <c r="B675" s="13"/>
      <c r="C675" s="13"/>
      <c r="D675" s="13"/>
      <c r="E675" s="13"/>
      <c r="F675" s="13"/>
      <c r="M675" s="13"/>
      <c r="N675" s="13"/>
    </row>
    <row r="676" spans="2:14" ht="12.75" customHeight="1">
      <c r="B676" s="13"/>
      <c r="C676" s="13"/>
      <c r="D676" s="13"/>
      <c r="E676" s="13"/>
      <c r="F676" s="13"/>
      <c r="M676" s="13"/>
      <c r="N676" s="13"/>
    </row>
    <row r="677" spans="2:14" ht="12.75" customHeight="1">
      <c r="B677" s="13"/>
      <c r="C677" s="13"/>
      <c r="D677" s="13"/>
      <c r="E677" s="13"/>
      <c r="F677" s="13"/>
      <c r="M677" s="13"/>
      <c r="N677" s="13"/>
    </row>
    <row r="678" spans="2:14" ht="12.75" customHeight="1">
      <c r="B678" s="13"/>
      <c r="C678" s="13"/>
      <c r="D678" s="13"/>
      <c r="E678" s="13"/>
      <c r="F678" s="13"/>
      <c r="M678" s="13"/>
      <c r="N678" s="13"/>
    </row>
    <row r="679" spans="2:14" ht="12.75" customHeight="1">
      <c r="B679" s="13"/>
      <c r="C679" s="13"/>
      <c r="D679" s="13"/>
      <c r="E679" s="13"/>
      <c r="F679" s="13"/>
      <c r="M679" s="13"/>
      <c r="N679" s="13"/>
    </row>
    <row r="680" spans="2:14" ht="12.75" customHeight="1">
      <c r="B680" s="13"/>
      <c r="C680" s="13"/>
      <c r="D680" s="13"/>
      <c r="E680" s="13"/>
      <c r="F680" s="13"/>
      <c r="M680" s="13"/>
      <c r="N680" s="13"/>
    </row>
    <row r="681" spans="2:14" ht="12.75" customHeight="1">
      <c r="B681" s="13"/>
      <c r="C681" s="13"/>
      <c r="D681" s="13"/>
      <c r="E681" s="13"/>
      <c r="F681" s="13"/>
      <c r="M681" s="13"/>
      <c r="N681" s="13"/>
    </row>
    <row r="682" spans="2:14" ht="12.75" customHeight="1">
      <c r="B682" s="13"/>
      <c r="C682" s="13"/>
      <c r="D682" s="13"/>
      <c r="E682" s="13"/>
      <c r="F682" s="13"/>
      <c r="M682" s="13"/>
      <c r="N682" s="13"/>
    </row>
    <row r="683" spans="2:14" ht="12.75" customHeight="1">
      <c r="B683" s="13"/>
      <c r="C683" s="13"/>
      <c r="D683" s="13"/>
      <c r="E683" s="13"/>
      <c r="F683" s="13"/>
      <c r="M683" s="13"/>
      <c r="N683" s="13"/>
    </row>
    <row r="684" spans="2:14" ht="12.75" customHeight="1">
      <c r="B684" s="13"/>
      <c r="C684" s="13"/>
      <c r="D684" s="13"/>
      <c r="E684" s="13"/>
      <c r="F684" s="13"/>
      <c r="M684" s="13"/>
      <c r="N684" s="13"/>
    </row>
    <row r="685" spans="2:14" ht="12.75" customHeight="1">
      <c r="B685" s="13"/>
      <c r="C685" s="13"/>
      <c r="D685" s="13"/>
      <c r="E685" s="13"/>
      <c r="F685" s="13"/>
      <c r="M685" s="13"/>
      <c r="N685" s="13"/>
    </row>
    <row r="686" spans="2:14" ht="12.75" customHeight="1">
      <c r="B686" s="13"/>
      <c r="C686" s="13"/>
      <c r="D686" s="13"/>
      <c r="E686" s="13"/>
      <c r="F686" s="13"/>
      <c r="M686" s="13"/>
      <c r="N686" s="13"/>
    </row>
    <row r="687" spans="2:14" ht="12.75" customHeight="1">
      <c r="B687" s="13"/>
      <c r="C687" s="13"/>
      <c r="D687" s="13"/>
      <c r="E687" s="13"/>
      <c r="F687" s="13"/>
      <c r="M687" s="13"/>
      <c r="N687" s="13"/>
    </row>
    <row r="688" spans="2:14" ht="12.75" customHeight="1">
      <c r="B688" s="13"/>
      <c r="C688" s="13"/>
      <c r="D688" s="13"/>
      <c r="E688" s="13"/>
      <c r="F688" s="13"/>
      <c r="M688" s="13"/>
      <c r="N688" s="13"/>
    </row>
    <row r="689" spans="2:14" ht="12.75" customHeight="1">
      <c r="B689" s="13"/>
      <c r="C689" s="13"/>
      <c r="D689" s="13"/>
      <c r="E689" s="13"/>
      <c r="F689" s="13"/>
      <c r="M689" s="13"/>
      <c r="N689" s="13"/>
    </row>
    <row r="690" spans="2:14" ht="12.75" customHeight="1">
      <c r="B690" s="13"/>
      <c r="C690" s="13"/>
      <c r="D690" s="13"/>
      <c r="E690" s="13"/>
      <c r="F690" s="13"/>
      <c r="M690" s="13"/>
      <c r="N690" s="13"/>
    </row>
    <row r="691" spans="2:14" ht="12.75" customHeight="1">
      <c r="B691" s="13"/>
      <c r="C691" s="13"/>
      <c r="D691" s="13"/>
      <c r="E691" s="13"/>
      <c r="F691" s="13"/>
      <c r="M691" s="13"/>
      <c r="N691" s="13"/>
    </row>
    <row r="692" spans="2:14" ht="12.75" customHeight="1">
      <c r="B692" s="13"/>
      <c r="C692" s="13"/>
      <c r="D692" s="13"/>
      <c r="E692" s="13"/>
      <c r="F692" s="13"/>
      <c r="M692" s="13"/>
      <c r="N692" s="13"/>
    </row>
    <row r="693" spans="2:14" ht="12.75" customHeight="1">
      <c r="B693" s="13"/>
      <c r="C693" s="13"/>
      <c r="D693" s="13"/>
      <c r="E693" s="13"/>
      <c r="F693" s="13"/>
      <c r="M693" s="13"/>
      <c r="N693" s="13"/>
    </row>
    <row r="694" spans="2:14" ht="12.75" customHeight="1">
      <c r="B694" s="13"/>
      <c r="C694" s="13"/>
      <c r="D694" s="13"/>
      <c r="E694" s="13"/>
      <c r="F694" s="13"/>
      <c r="M694" s="13"/>
      <c r="N694" s="13"/>
    </row>
    <row r="695" spans="2:14" ht="12.75" customHeight="1">
      <c r="B695" s="13"/>
      <c r="C695" s="13"/>
      <c r="D695" s="13"/>
      <c r="E695" s="13"/>
      <c r="F695" s="13"/>
      <c r="M695" s="13"/>
      <c r="N695" s="13"/>
    </row>
    <row r="696" spans="2:14" ht="12.75" customHeight="1">
      <c r="B696" s="13"/>
      <c r="C696" s="13"/>
      <c r="D696" s="13"/>
      <c r="E696" s="13"/>
      <c r="F696" s="13"/>
      <c r="M696" s="13"/>
      <c r="N696" s="13"/>
    </row>
    <row r="697" spans="2:14" ht="12.75" customHeight="1">
      <c r="B697" s="13"/>
      <c r="C697" s="13"/>
      <c r="D697" s="13"/>
      <c r="E697" s="13"/>
      <c r="F697" s="13"/>
      <c r="M697" s="13"/>
      <c r="N697" s="13"/>
    </row>
    <row r="698" spans="2:14" ht="12.75" customHeight="1">
      <c r="B698" s="13"/>
      <c r="C698" s="13"/>
      <c r="D698" s="13"/>
      <c r="E698" s="13"/>
      <c r="F698" s="13"/>
      <c r="M698" s="13"/>
      <c r="N698" s="13"/>
    </row>
    <row r="699" spans="2:14" ht="12.75" customHeight="1">
      <c r="B699" s="13"/>
      <c r="C699" s="13"/>
      <c r="D699" s="13"/>
      <c r="E699" s="13"/>
      <c r="F699" s="13"/>
      <c r="M699" s="13"/>
      <c r="N699" s="13"/>
    </row>
    <row r="700" spans="2:14" ht="12.75" customHeight="1">
      <c r="B700" s="13"/>
      <c r="C700" s="13"/>
      <c r="D700" s="13"/>
      <c r="E700" s="13"/>
      <c r="F700" s="13"/>
      <c r="M700" s="13"/>
      <c r="N700" s="13"/>
    </row>
    <row r="701" spans="2:14" ht="12.75" customHeight="1">
      <c r="B701" s="13"/>
      <c r="C701" s="13"/>
      <c r="D701" s="13"/>
      <c r="E701" s="13"/>
      <c r="F701" s="13"/>
      <c r="M701" s="13"/>
      <c r="N701" s="13"/>
    </row>
    <row r="702" spans="2:14" ht="12.75" customHeight="1">
      <c r="B702" s="13"/>
      <c r="C702" s="13"/>
      <c r="D702" s="13"/>
      <c r="E702" s="13"/>
      <c r="F702" s="13"/>
      <c r="M702" s="13"/>
      <c r="N702" s="13"/>
    </row>
    <row r="703" spans="2:14" ht="12.75" customHeight="1">
      <c r="B703" s="13"/>
      <c r="C703" s="13"/>
      <c r="D703" s="13"/>
      <c r="E703" s="13"/>
      <c r="F703" s="13"/>
      <c r="M703" s="13"/>
      <c r="N703" s="13"/>
    </row>
    <row r="704" spans="2:14" ht="12.75" customHeight="1">
      <c r="B704" s="13"/>
      <c r="C704" s="13"/>
      <c r="D704" s="13"/>
      <c r="E704" s="13"/>
      <c r="F704" s="13"/>
      <c r="M704" s="13"/>
      <c r="N704" s="13"/>
    </row>
    <row r="705" spans="2:14" ht="12.75" customHeight="1">
      <c r="B705" s="13"/>
      <c r="C705" s="13"/>
      <c r="D705" s="13"/>
      <c r="E705" s="13"/>
      <c r="F705" s="13"/>
      <c r="M705" s="13"/>
      <c r="N705" s="13"/>
    </row>
    <row r="706" spans="2:14" ht="12.75" customHeight="1">
      <c r="B706" s="13"/>
      <c r="C706" s="13"/>
      <c r="D706" s="13"/>
      <c r="E706" s="13"/>
      <c r="F706" s="13"/>
      <c r="M706" s="13"/>
      <c r="N706" s="13"/>
    </row>
    <row r="707" spans="2:14" ht="12.75" customHeight="1">
      <c r="B707" s="13"/>
      <c r="C707" s="13"/>
      <c r="D707" s="13"/>
      <c r="E707" s="13"/>
      <c r="F707" s="13"/>
      <c r="M707" s="13"/>
      <c r="N707" s="13"/>
    </row>
    <row r="708" spans="2:14" ht="12.75" customHeight="1">
      <c r="B708" s="13"/>
      <c r="C708" s="13"/>
      <c r="D708" s="13"/>
      <c r="E708" s="13"/>
      <c r="F708" s="13"/>
      <c r="M708" s="13"/>
      <c r="N708" s="13"/>
    </row>
    <row r="709" spans="2:14" ht="12.75" customHeight="1">
      <c r="B709" s="13"/>
      <c r="C709" s="13"/>
      <c r="D709" s="13"/>
      <c r="E709" s="13"/>
      <c r="F709" s="13"/>
      <c r="M709" s="13"/>
      <c r="N709" s="13"/>
    </row>
    <row r="710" spans="2:14" ht="12.75" customHeight="1">
      <c r="B710" s="13"/>
      <c r="C710" s="13"/>
      <c r="D710" s="13"/>
      <c r="E710" s="13"/>
      <c r="F710" s="13"/>
      <c r="M710" s="13"/>
      <c r="N710" s="13"/>
    </row>
    <row r="711" spans="2:14" ht="12.75" customHeight="1">
      <c r="B711" s="13"/>
      <c r="C711" s="13"/>
      <c r="D711" s="13"/>
      <c r="E711" s="13"/>
      <c r="F711" s="13"/>
      <c r="M711" s="13"/>
      <c r="N711" s="13"/>
    </row>
    <row r="712" spans="2:14" ht="12.75" customHeight="1">
      <c r="B712" s="13"/>
      <c r="C712" s="13"/>
      <c r="D712" s="13"/>
      <c r="E712" s="13"/>
      <c r="F712" s="13"/>
      <c r="M712" s="13"/>
      <c r="N712" s="13"/>
    </row>
    <row r="713" spans="2:14" ht="12.75" customHeight="1">
      <c r="B713" s="13"/>
      <c r="C713" s="13"/>
      <c r="D713" s="13"/>
      <c r="E713" s="13"/>
      <c r="F713" s="13"/>
      <c r="M713" s="13"/>
      <c r="N713" s="13"/>
    </row>
    <row r="714" spans="2:14" ht="12.75" customHeight="1">
      <c r="B714" s="13"/>
      <c r="C714" s="13"/>
      <c r="D714" s="13"/>
      <c r="E714" s="13"/>
      <c r="F714" s="13"/>
      <c r="M714" s="13"/>
      <c r="N714" s="13"/>
    </row>
    <row r="715" spans="2:14" ht="12.75" customHeight="1">
      <c r="B715" s="13"/>
      <c r="C715" s="13"/>
      <c r="D715" s="13"/>
      <c r="E715" s="13"/>
      <c r="F715" s="13"/>
      <c r="M715" s="13"/>
      <c r="N715" s="13"/>
    </row>
    <row r="716" spans="2:14" ht="12.75" customHeight="1">
      <c r="B716" s="13"/>
      <c r="C716" s="13"/>
      <c r="D716" s="13"/>
      <c r="E716" s="13"/>
      <c r="F716" s="13"/>
      <c r="M716" s="13"/>
      <c r="N716" s="13"/>
    </row>
    <row r="717" spans="2:14" ht="12.75" customHeight="1">
      <c r="B717" s="13"/>
      <c r="C717" s="13"/>
      <c r="D717" s="13"/>
      <c r="E717" s="13"/>
      <c r="F717" s="13"/>
      <c r="M717" s="13"/>
      <c r="N717" s="13"/>
    </row>
    <row r="718" spans="2:14" ht="12.75" customHeight="1">
      <c r="B718" s="13"/>
      <c r="C718" s="13"/>
      <c r="D718" s="13"/>
      <c r="E718" s="13"/>
      <c r="F718" s="13"/>
      <c r="M718" s="13"/>
      <c r="N718" s="13"/>
    </row>
    <row r="719" spans="2:14" ht="12.75" customHeight="1">
      <c r="B719" s="13"/>
      <c r="C719" s="13"/>
      <c r="D719" s="13"/>
      <c r="E719" s="13"/>
      <c r="F719" s="13"/>
      <c r="M719" s="13"/>
      <c r="N719" s="13"/>
    </row>
    <row r="720" spans="2:14" ht="12.75" customHeight="1">
      <c r="B720" s="13"/>
      <c r="C720" s="13"/>
      <c r="D720" s="13"/>
      <c r="E720" s="13"/>
      <c r="F720" s="13"/>
      <c r="M720" s="13"/>
      <c r="N720" s="13"/>
    </row>
    <row r="721" spans="2:14" ht="12.75" customHeight="1">
      <c r="B721" s="13"/>
      <c r="C721" s="13"/>
      <c r="D721" s="13"/>
      <c r="E721" s="13"/>
      <c r="F721" s="13"/>
      <c r="M721" s="13"/>
      <c r="N721" s="13"/>
    </row>
    <row r="722" spans="2:14" ht="12.75" customHeight="1">
      <c r="B722" s="13"/>
      <c r="C722" s="13"/>
      <c r="D722" s="13"/>
      <c r="E722" s="13"/>
      <c r="F722" s="13"/>
      <c r="M722" s="13"/>
      <c r="N722" s="13"/>
    </row>
    <row r="723" spans="2:14" ht="12.75" customHeight="1">
      <c r="B723" s="13"/>
      <c r="C723" s="13"/>
      <c r="D723" s="13"/>
      <c r="E723" s="13"/>
      <c r="F723" s="13"/>
      <c r="M723" s="13"/>
      <c r="N723" s="13"/>
    </row>
    <row r="724" spans="2:14" ht="12.75" customHeight="1">
      <c r="B724" s="13"/>
      <c r="C724" s="13"/>
      <c r="D724" s="13"/>
      <c r="E724" s="13"/>
      <c r="F724" s="13"/>
      <c r="M724" s="13"/>
      <c r="N724" s="13"/>
    </row>
    <row r="725" spans="2:14" ht="12.75" customHeight="1">
      <c r="B725" s="13"/>
      <c r="C725" s="13"/>
      <c r="D725" s="13"/>
      <c r="E725" s="13"/>
      <c r="F725" s="13"/>
      <c r="M725" s="13"/>
      <c r="N725" s="13"/>
    </row>
    <row r="726" spans="2:14" ht="12.75" customHeight="1">
      <c r="B726" s="13"/>
      <c r="C726" s="13"/>
      <c r="D726" s="13"/>
      <c r="E726" s="13"/>
      <c r="F726" s="13"/>
      <c r="M726" s="13"/>
      <c r="N726" s="13"/>
    </row>
    <row r="727" spans="2:14" ht="12.75" customHeight="1">
      <c r="B727" s="13"/>
      <c r="C727" s="13"/>
      <c r="D727" s="13"/>
      <c r="E727" s="13"/>
      <c r="F727" s="13"/>
      <c r="M727" s="13"/>
      <c r="N727" s="13"/>
    </row>
    <row r="728" spans="2:14" ht="12.75" customHeight="1">
      <c r="B728" s="13"/>
      <c r="C728" s="13"/>
      <c r="D728" s="13"/>
      <c r="E728" s="13"/>
      <c r="F728" s="13"/>
      <c r="M728" s="13"/>
      <c r="N728" s="13"/>
    </row>
    <row r="729" spans="2:14" ht="12.75" customHeight="1">
      <c r="B729" s="13"/>
      <c r="C729" s="13"/>
      <c r="D729" s="13"/>
      <c r="E729" s="13"/>
      <c r="F729" s="13"/>
      <c r="M729" s="13"/>
      <c r="N729" s="13"/>
    </row>
    <row r="730" spans="2:14" ht="12.75" customHeight="1">
      <c r="B730" s="13"/>
      <c r="C730" s="13"/>
      <c r="D730" s="13"/>
      <c r="E730" s="13"/>
      <c r="F730" s="13"/>
      <c r="M730" s="13"/>
      <c r="N730" s="13"/>
    </row>
    <row r="731" spans="2:14" ht="12.75" customHeight="1">
      <c r="B731" s="13"/>
      <c r="C731" s="13"/>
      <c r="D731" s="13"/>
      <c r="E731" s="13"/>
      <c r="F731" s="13"/>
      <c r="M731" s="13"/>
      <c r="N731" s="13"/>
    </row>
    <row r="732" spans="2:14" ht="12.75" customHeight="1">
      <c r="B732" s="13"/>
      <c r="C732" s="13"/>
      <c r="D732" s="13"/>
      <c r="E732" s="13"/>
      <c r="F732" s="13"/>
      <c r="M732" s="13"/>
      <c r="N732" s="13"/>
    </row>
    <row r="733" spans="2:14" ht="12.75" customHeight="1">
      <c r="B733" s="13"/>
      <c r="C733" s="13"/>
      <c r="D733" s="13"/>
      <c r="E733" s="13"/>
      <c r="F733" s="13"/>
      <c r="M733" s="13"/>
      <c r="N733" s="13"/>
    </row>
    <row r="734" spans="2:14" ht="12.75" customHeight="1">
      <c r="B734" s="13"/>
      <c r="C734" s="13"/>
      <c r="D734" s="13"/>
      <c r="E734" s="13"/>
      <c r="F734" s="13"/>
      <c r="M734" s="13"/>
      <c r="N734" s="13"/>
    </row>
    <row r="735" spans="2:14" ht="12.75" customHeight="1">
      <c r="B735" s="13"/>
      <c r="C735" s="13"/>
      <c r="D735" s="13"/>
      <c r="E735" s="13"/>
      <c r="F735" s="13"/>
      <c r="M735" s="13"/>
      <c r="N735" s="13"/>
    </row>
    <row r="736" spans="2:14" ht="12.75" customHeight="1">
      <c r="B736" s="13"/>
      <c r="C736" s="13"/>
      <c r="D736" s="13"/>
      <c r="E736" s="13"/>
      <c r="F736" s="13"/>
      <c r="M736" s="13"/>
      <c r="N736" s="13"/>
    </row>
    <row r="737" spans="2:14" ht="12.75" customHeight="1">
      <c r="B737" s="13"/>
      <c r="C737" s="13"/>
      <c r="D737" s="13"/>
      <c r="E737" s="13"/>
      <c r="F737" s="13"/>
      <c r="M737" s="13"/>
      <c r="N737" s="13"/>
    </row>
    <row r="738" spans="2:14" ht="12.75" customHeight="1">
      <c r="B738" s="13"/>
      <c r="C738" s="13"/>
      <c r="D738" s="13"/>
      <c r="E738" s="13"/>
      <c r="F738" s="13"/>
      <c r="M738" s="13"/>
      <c r="N738" s="13"/>
    </row>
    <row r="739" spans="2:14" ht="12.75" customHeight="1">
      <c r="B739" s="13"/>
      <c r="C739" s="13"/>
      <c r="D739" s="13"/>
      <c r="E739" s="13"/>
      <c r="F739" s="13"/>
      <c r="M739" s="13"/>
      <c r="N739" s="13"/>
    </row>
    <row r="740" spans="2:14" ht="12.75" customHeight="1">
      <c r="B740" s="13"/>
      <c r="C740" s="13"/>
      <c r="D740" s="13"/>
      <c r="E740" s="13"/>
      <c r="F740" s="13"/>
      <c r="M740" s="13"/>
      <c r="N740" s="13"/>
    </row>
    <row r="741" spans="2:14" ht="12.75" customHeight="1">
      <c r="B741" s="13"/>
      <c r="C741" s="13"/>
      <c r="D741" s="13"/>
      <c r="E741" s="13"/>
      <c r="F741" s="13"/>
      <c r="M741" s="13"/>
      <c r="N741" s="13"/>
    </row>
    <row r="742" spans="2:14" ht="12.75" customHeight="1">
      <c r="B742" s="13"/>
      <c r="C742" s="13"/>
      <c r="D742" s="13"/>
      <c r="E742" s="13"/>
      <c r="F742" s="13"/>
      <c r="M742" s="13"/>
      <c r="N742" s="13"/>
    </row>
    <row r="743" spans="2:14" ht="12.75" customHeight="1">
      <c r="B743" s="13"/>
      <c r="C743" s="13"/>
      <c r="D743" s="13"/>
      <c r="E743" s="13"/>
      <c r="F743" s="13"/>
      <c r="M743" s="13"/>
      <c r="N743" s="13"/>
    </row>
    <row r="744" spans="2:14" ht="12.75" customHeight="1">
      <c r="B744" s="13"/>
      <c r="C744" s="13"/>
      <c r="D744" s="13"/>
      <c r="E744" s="13"/>
      <c r="F744" s="13"/>
      <c r="M744" s="13"/>
      <c r="N744" s="13"/>
    </row>
    <row r="745" spans="2:14" ht="12.75" customHeight="1">
      <c r="B745" s="13"/>
      <c r="C745" s="13"/>
      <c r="D745" s="13"/>
      <c r="E745" s="13"/>
      <c r="F745" s="13"/>
      <c r="M745" s="13"/>
      <c r="N745" s="13"/>
    </row>
    <row r="746" spans="2:14" ht="12.75" customHeight="1">
      <c r="B746" s="13"/>
      <c r="C746" s="13"/>
      <c r="D746" s="13"/>
      <c r="E746" s="13"/>
      <c r="F746" s="13"/>
      <c r="M746" s="13"/>
      <c r="N746" s="13"/>
    </row>
    <row r="747" spans="2:14" ht="12.75" customHeight="1">
      <c r="B747" s="13"/>
      <c r="C747" s="13"/>
      <c r="D747" s="13"/>
      <c r="E747" s="13"/>
      <c r="F747" s="13"/>
      <c r="M747" s="13"/>
      <c r="N747" s="13"/>
    </row>
    <row r="748" spans="2:14" ht="12.75" customHeight="1">
      <c r="B748" s="13"/>
      <c r="C748" s="13"/>
      <c r="D748" s="13"/>
      <c r="E748" s="13"/>
      <c r="F748" s="13"/>
      <c r="M748" s="13"/>
      <c r="N748" s="13"/>
    </row>
    <row r="749" spans="2:14" ht="12.75" customHeight="1">
      <c r="B749" s="13"/>
      <c r="C749" s="13"/>
      <c r="D749" s="13"/>
      <c r="E749" s="13"/>
      <c r="F749" s="13"/>
      <c r="M749" s="13"/>
      <c r="N749" s="13"/>
    </row>
    <row r="750" spans="2:14" ht="12.75" customHeight="1">
      <c r="B750" s="13"/>
      <c r="C750" s="13"/>
      <c r="D750" s="13"/>
      <c r="E750" s="13"/>
      <c r="F750" s="13"/>
      <c r="M750" s="13"/>
      <c r="N750" s="13"/>
    </row>
    <row r="751" spans="2:14" ht="12.75" customHeight="1">
      <c r="B751" s="13"/>
      <c r="C751" s="13"/>
      <c r="D751" s="13"/>
      <c r="E751" s="13"/>
      <c r="F751" s="13"/>
      <c r="M751" s="13"/>
      <c r="N751" s="13"/>
    </row>
    <row r="752" spans="2:14" ht="12.75" customHeight="1">
      <c r="B752" s="13"/>
      <c r="C752" s="13"/>
      <c r="D752" s="13"/>
      <c r="E752" s="13"/>
      <c r="F752" s="13"/>
      <c r="M752" s="13"/>
      <c r="N752" s="13"/>
    </row>
    <row r="753" spans="2:14" ht="12.75" customHeight="1">
      <c r="B753" s="13"/>
      <c r="C753" s="13"/>
      <c r="D753" s="13"/>
      <c r="E753" s="13"/>
      <c r="F753" s="13"/>
      <c r="M753" s="13"/>
      <c r="N753" s="13"/>
    </row>
    <row r="754" spans="2:14" ht="12.75" customHeight="1">
      <c r="B754" s="13"/>
      <c r="C754" s="13"/>
      <c r="D754" s="13"/>
      <c r="E754" s="13"/>
      <c r="F754" s="13"/>
      <c r="M754" s="13"/>
      <c r="N754" s="13"/>
    </row>
    <row r="755" spans="2:14" ht="12.75" customHeight="1">
      <c r="B755" s="13"/>
      <c r="C755" s="13"/>
      <c r="D755" s="13"/>
      <c r="E755" s="13"/>
      <c r="F755" s="13"/>
      <c r="M755" s="13"/>
      <c r="N755" s="13"/>
    </row>
    <row r="756" spans="2:14" ht="12.75" customHeight="1">
      <c r="B756" s="13"/>
      <c r="C756" s="13"/>
      <c r="D756" s="13"/>
      <c r="E756" s="13"/>
      <c r="F756" s="13"/>
      <c r="M756" s="13"/>
      <c r="N756" s="13"/>
    </row>
    <row r="757" spans="2:14" ht="12.75" customHeight="1">
      <c r="B757" s="13"/>
      <c r="C757" s="13"/>
      <c r="D757" s="13"/>
      <c r="E757" s="13"/>
      <c r="F757" s="13"/>
      <c r="M757" s="13"/>
      <c r="N757" s="13"/>
    </row>
    <row r="758" spans="2:14" ht="12.75" customHeight="1">
      <c r="B758" s="13"/>
      <c r="C758" s="13"/>
      <c r="D758" s="13"/>
      <c r="E758" s="13"/>
      <c r="F758" s="13"/>
      <c r="M758" s="13"/>
      <c r="N758" s="13"/>
    </row>
    <row r="759" spans="2:14" ht="12.75" customHeight="1">
      <c r="B759" s="13"/>
      <c r="C759" s="13"/>
      <c r="D759" s="13"/>
      <c r="E759" s="13"/>
      <c r="F759" s="13"/>
      <c r="M759" s="13"/>
      <c r="N759" s="13"/>
    </row>
    <row r="760" spans="2:14" ht="12.75" customHeight="1">
      <c r="B760" s="13"/>
      <c r="C760" s="13"/>
      <c r="D760" s="13"/>
      <c r="E760" s="13"/>
      <c r="F760" s="13"/>
      <c r="M760" s="13"/>
      <c r="N760" s="13"/>
    </row>
    <row r="761" spans="2:14" ht="12.75" customHeight="1">
      <c r="B761" s="13"/>
      <c r="C761" s="13"/>
      <c r="D761" s="13"/>
      <c r="E761" s="13"/>
      <c r="F761" s="13"/>
      <c r="M761" s="13"/>
      <c r="N761" s="13"/>
    </row>
    <row r="762" spans="2:14" ht="12.75" customHeight="1">
      <c r="B762" s="13"/>
      <c r="C762" s="13"/>
      <c r="D762" s="13"/>
      <c r="E762" s="13"/>
      <c r="F762" s="13"/>
      <c r="M762" s="13"/>
      <c r="N762" s="13"/>
    </row>
    <row r="763" spans="2:14" ht="12.75" customHeight="1">
      <c r="B763" s="13"/>
      <c r="C763" s="13"/>
      <c r="D763" s="13"/>
      <c r="E763" s="13"/>
      <c r="F763" s="13"/>
      <c r="M763" s="13"/>
      <c r="N763" s="13"/>
    </row>
    <row r="764" spans="2:14" ht="12.75" customHeight="1">
      <c r="B764" s="13"/>
      <c r="C764" s="13"/>
      <c r="D764" s="13"/>
      <c r="E764" s="13"/>
      <c r="F764" s="13"/>
      <c r="M764" s="13"/>
      <c r="N764" s="13"/>
    </row>
    <row r="765" spans="2:14" ht="12.75" customHeight="1">
      <c r="B765" s="13"/>
      <c r="C765" s="13"/>
      <c r="D765" s="13"/>
      <c r="E765" s="13"/>
      <c r="F765" s="13"/>
      <c r="M765" s="13"/>
      <c r="N765" s="13"/>
    </row>
    <row r="766" spans="2:14" ht="12.75" customHeight="1">
      <c r="B766" s="13"/>
      <c r="C766" s="13"/>
      <c r="D766" s="13"/>
      <c r="E766" s="13"/>
      <c r="F766" s="13"/>
      <c r="M766" s="13"/>
      <c r="N766" s="13"/>
    </row>
    <row r="767" spans="2:14" ht="12.75" customHeight="1">
      <c r="B767" s="13"/>
      <c r="C767" s="13"/>
      <c r="D767" s="13"/>
      <c r="E767" s="13"/>
      <c r="F767" s="13"/>
      <c r="M767" s="13"/>
      <c r="N767" s="13"/>
    </row>
    <row r="768" spans="2:14" ht="12.75" customHeight="1">
      <c r="B768" s="13"/>
      <c r="C768" s="13"/>
      <c r="D768" s="13"/>
      <c r="E768" s="13"/>
      <c r="F768" s="13"/>
      <c r="M768" s="13"/>
      <c r="N768" s="13"/>
    </row>
    <row r="769" spans="2:14" ht="12.75" customHeight="1">
      <c r="B769" s="13"/>
      <c r="C769" s="13"/>
      <c r="D769" s="13"/>
      <c r="E769" s="13"/>
      <c r="F769" s="13"/>
      <c r="M769" s="13"/>
      <c r="N769" s="13"/>
    </row>
    <row r="770" spans="2:14" ht="12.75" customHeight="1">
      <c r="B770" s="13"/>
      <c r="C770" s="13"/>
      <c r="D770" s="13"/>
      <c r="E770" s="13"/>
      <c r="F770" s="13"/>
      <c r="M770" s="13"/>
      <c r="N770" s="13"/>
    </row>
    <row r="771" spans="2:14" ht="12.75" customHeight="1">
      <c r="B771" s="13"/>
      <c r="C771" s="13"/>
      <c r="D771" s="13"/>
      <c r="E771" s="13"/>
      <c r="F771" s="13"/>
      <c r="M771" s="13"/>
      <c r="N771" s="13"/>
    </row>
    <row r="772" spans="2:14" ht="12.75" customHeight="1">
      <c r="B772" s="13"/>
      <c r="C772" s="13"/>
      <c r="D772" s="13"/>
      <c r="E772" s="13"/>
      <c r="F772" s="13"/>
      <c r="M772" s="13"/>
      <c r="N772" s="13"/>
    </row>
    <row r="773" spans="2:14" ht="12.75" customHeight="1">
      <c r="B773" s="13"/>
      <c r="C773" s="13"/>
      <c r="D773" s="13"/>
      <c r="E773" s="13"/>
      <c r="F773" s="13"/>
      <c r="M773" s="13"/>
      <c r="N773" s="13"/>
    </row>
    <row r="774" spans="2:14" ht="12.75" customHeight="1">
      <c r="B774" s="13"/>
      <c r="C774" s="13"/>
      <c r="D774" s="13"/>
      <c r="E774" s="13"/>
      <c r="F774" s="13"/>
      <c r="M774" s="13"/>
      <c r="N774" s="13"/>
    </row>
    <row r="775" spans="2:14" ht="12.75" customHeight="1">
      <c r="B775" s="13"/>
      <c r="C775" s="13"/>
      <c r="D775" s="13"/>
      <c r="E775" s="13"/>
      <c r="F775" s="13"/>
      <c r="M775" s="13"/>
      <c r="N775" s="13"/>
    </row>
    <row r="776" spans="2:14" ht="12.75" customHeight="1">
      <c r="B776" s="13"/>
      <c r="C776" s="13"/>
      <c r="D776" s="13"/>
      <c r="E776" s="13"/>
      <c r="F776" s="13"/>
      <c r="M776" s="13"/>
      <c r="N776" s="13"/>
    </row>
    <row r="777" spans="2:14" ht="12.75" customHeight="1">
      <c r="B777" s="13"/>
      <c r="C777" s="13"/>
      <c r="D777" s="13"/>
      <c r="E777" s="13"/>
      <c r="F777" s="13"/>
      <c r="M777" s="13"/>
      <c r="N777" s="13"/>
    </row>
    <row r="778" spans="2:14" ht="12.75" customHeight="1">
      <c r="B778" s="13"/>
      <c r="C778" s="13"/>
      <c r="D778" s="13"/>
      <c r="E778" s="13"/>
      <c r="F778" s="13"/>
      <c r="M778" s="13"/>
      <c r="N778" s="13"/>
    </row>
    <row r="779" spans="2:14" ht="12.75" customHeight="1">
      <c r="B779" s="13"/>
      <c r="C779" s="13"/>
      <c r="D779" s="13"/>
      <c r="E779" s="13"/>
      <c r="F779" s="13"/>
      <c r="M779" s="13"/>
      <c r="N779" s="13"/>
    </row>
    <row r="780" spans="2:14" ht="12.75" customHeight="1">
      <c r="B780" s="13"/>
      <c r="C780" s="13"/>
      <c r="D780" s="13"/>
      <c r="E780" s="13"/>
      <c r="F780" s="13"/>
      <c r="M780" s="13"/>
      <c r="N780" s="13"/>
    </row>
    <row r="781" spans="2:14" ht="12.75" customHeight="1">
      <c r="B781" s="13"/>
      <c r="C781" s="13"/>
      <c r="D781" s="13"/>
      <c r="E781" s="13"/>
      <c r="F781" s="13"/>
      <c r="M781" s="13"/>
      <c r="N781" s="13"/>
    </row>
    <row r="782" spans="2:14" ht="12.75" customHeight="1">
      <c r="B782" s="13"/>
      <c r="C782" s="13"/>
      <c r="D782" s="13"/>
      <c r="E782" s="13"/>
      <c r="F782" s="13"/>
      <c r="M782" s="13"/>
      <c r="N782" s="13"/>
    </row>
    <row r="783" spans="2:14" ht="12.75" customHeight="1">
      <c r="B783" s="13"/>
      <c r="C783" s="13"/>
      <c r="D783" s="13"/>
      <c r="E783" s="13"/>
      <c r="F783" s="13"/>
      <c r="M783" s="13"/>
      <c r="N783" s="13"/>
    </row>
    <row r="784" spans="2:14" ht="12.75" customHeight="1">
      <c r="B784" s="13"/>
      <c r="C784" s="13"/>
      <c r="D784" s="13"/>
      <c r="E784" s="13"/>
      <c r="F784" s="13"/>
      <c r="M784" s="13"/>
      <c r="N784" s="13"/>
    </row>
    <row r="785" spans="2:14" ht="12.75" customHeight="1">
      <c r="B785" s="13"/>
      <c r="C785" s="13"/>
      <c r="D785" s="13"/>
      <c r="E785" s="13"/>
      <c r="F785" s="13"/>
      <c r="M785" s="13"/>
      <c r="N785" s="13"/>
    </row>
    <row r="786" spans="2:14" ht="12.75" customHeight="1">
      <c r="B786" s="13"/>
      <c r="C786" s="13"/>
      <c r="D786" s="13"/>
      <c r="E786" s="13"/>
      <c r="F786" s="13"/>
      <c r="M786" s="13"/>
      <c r="N786" s="13"/>
    </row>
    <row r="787" spans="2:14" ht="12.75" customHeight="1">
      <c r="B787" s="13"/>
      <c r="C787" s="13"/>
      <c r="D787" s="13"/>
      <c r="E787" s="13"/>
      <c r="F787" s="13"/>
      <c r="M787" s="13"/>
      <c r="N787" s="13"/>
    </row>
    <row r="788" spans="2:14" ht="12.75" customHeight="1">
      <c r="B788" s="13"/>
      <c r="C788" s="13"/>
      <c r="D788" s="13"/>
      <c r="E788" s="13"/>
      <c r="F788" s="13"/>
      <c r="M788" s="13"/>
      <c r="N788" s="13"/>
    </row>
    <row r="789" spans="2:14" ht="12.75" customHeight="1">
      <c r="B789" s="13"/>
      <c r="C789" s="13"/>
      <c r="D789" s="13"/>
      <c r="E789" s="13"/>
      <c r="F789" s="13"/>
      <c r="M789" s="13"/>
      <c r="N789" s="13"/>
    </row>
    <row r="790" spans="2:14" ht="12.75" customHeight="1">
      <c r="B790" s="13"/>
      <c r="C790" s="13"/>
      <c r="D790" s="13"/>
      <c r="E790" s="13"/>
      <c r="F790" s="13"/>
      <c r="M790" s="13"/>
      <c r="N790" s="13"/>
    </row>
    <row r="791" spans="2:14" ht="12.75" customHeight="1">
      <c r="B791" s="13"/>
      <c r="C791" s="13"/>
      <c r="D791" s="13"/>
      <c r="E791" s="13"/>
      <c r="F791" s="13"/>
      <c r="M791" s="13"/>
      <c r="N791" s="13"/>
    </row>
    <row r="792" spans="2:14" ht="12.75" customHeight="1">
      <c r="B792" s="13"/>
      <c r="C792" s="13"/>
      <c r="D792" s="13"/>
      <c r="E792" s="13"/>
      <c r="F792" s="13"/>
      <c r="M792" s="13"/>
      <c r="N792" s="13"/>
    </row>
    <row r="793" spans="2:14" ht="12.75" customHeight="1">
      <c r="B793" s="13"/>
      <c r="C793" s="13"/>
      <c r="D793" s="13"/>
      <c r="E793" s="13"/>
      <c r="F793" s="13"/>
      <c r="M793" s="13"/>
      <c r="N793" s="13"/>
    </row>
    <row r="794" spans="2:14" ht="12.75" customHeight="1">
      <c r="B794" s="13"/>
      <c r="C794" s="13"/>
      <c r="D794" s="13"/>
      <c r="E794" s="13"/>
      <c r="F794" s="13"/>
      <c r="M794" s="13"/>
      <c r="N794" s="13"/>
    </row>
    <row r="795" spans="2:14" ht="12.75" customHeight="1">
      <c r="B795" s="13"/>
      <c r="C795" s="13"/>
      <c r="D795" s="13"/>
      <c r="E795" s="13"/>
      <c r="F795" s="13"/>
      <c r="M795" s="13"/>
      <c r="N795" s="13"/>
    </row>
    <row r="796" spans="2:14" ht="12.75" customHeight="1">
      <c r="B796" s="13"/>
      <c r="C796" s="13"/>
      <c r="D796" s="13"/>
      <c r="E796" s="13"/>
      <c r="F796" s="13"/>
      <c r="M796" s="13"/>
      <c r="N796" s="13"/>
    </row>
    <row r="797" spans="2:14" ht="12.75" customHeight="1">
      <c r="B797" s="13"/>
      <c r="C797" s="13"/>
      <c r="D797" s="13"/>
      <c r="E797" s="13"/>
      <c r="F797" s="13"/>
      <c r="M797" s="13"/>
      <c r="N797" s="13"/>
    </row>
    <row r="798" spans="2:14" ht="12.75" customHeight="1">
      <c r="B798" s="13"/>
      <c r="C798" s="13"/>
      <c r="D798" s="13"/>
      <c r="E798" s="13"/>
      <c r="F798" s="13"/>
      <c r="M798" s="13"/>
      <c r="N798" s="13"/>
    </row>
    <row r="799" spans="2:14" ht="12.75" customHeight="1">
      <c r="B799" s="13"/>
      <c r="C799" s="13"/>
      <c r="D799" s="13"/>
      <c r="E799" s="13"/>
      <c r="F799" s="13"/>
      <c r="M799" s="13"/>
      <c r="N799" s="13"/>
    </row>
    <row r="800" spans="2:14" ht="12.75" customHeight="1">
      <c r="B800" s="13"/>
      <c r="C800" s="13"/>
      <c r="D800" s="13"/>
      <c r="E800" s="13"/>
      <c r="F800" s="13"/>
      <c r="M800" s="13"/>
      <c r="N800" s="13"/>
    </row>
    <row r="801" spans="2:14" ht="12.75" customHeight="1">
      <c r="B801" s="13"/>
      <c r="C801" s="13"/>
      <c r="D801" s="13"/>
      <c r="E801" s="13"/>
      <c r="F801" s="13"/>
      <c r="M801" s="13"/>
      <c r="N801" s="13"/>
    </row>
    <row r="802" spans="2:14" ht="12.75" customHeight="1">
      <c r="B802" s="13"/>
      <c r="C802" s="13"/>
      <c r="D802" s="13"/>
      <c r="E802" s="13"/>
      <c r="F802" s="13"/>
      <c r="M802" s="13"/>
      <c r="N802" s="13"/>
    </row>
    <row r="803" spans="2:14" ht="12.75" customHeight="1">
      <c r="B803" s="13"/>
      <c r="C803" s="13"/>
      <c r="D803" s="13"/>
      <c r="E803" s="13"/>
      <c r="F803" s="13"/>
      <c r="M803" s="13"/>
      <c r="N803" s="13"/>
    </row>
    <row r="804" spans="2:14" ht="12.75" customHeight="1">
      <c r="B804" s="13"/>
      <c r="C804" s="13"/>
      <c r="D804" s="13"/>
      <c r="E804" s="13"/>
      <c r="F804" s="13"/>
      <c r="M804" s="13"/>
      <c r="N804" s="13"/>
    </row>
    <row r="805" spans="2:14" ht="12.75" customHeight="1">
      <c r="B805" s="13"/>
      <c r="C805" s="13"/>
      <c r="D805" s="13"/>
      <c r="E805" s="13"/>
      <c r="F805" s="13"/>
      <c r="M805" s="13"/>
      <c r="N805" s="13"/>
    </row>
    <row r="806" spans="2:14" ht="12.75" customHeight="1">
      <c r="B806" s="13"/>
      <c r="C806" s="13"/>
      <c r="D806" s="13"/>
      <c r="E806" s="13"/>
      <c r="F806" s="13"/>
      <c r="M806" s="13"/>
      <c r="N806" s="13"/>
    </row>
    <row r="807" spans="2:14" ht="12.75" customHeight="1">
      <c r="B807" s="13"/>
      <c r="C807" s="13"/>
      <c r="D807" s="13"/>
      <c r="E807" s="13"/>
      <c r="F807" s="13"/>
      <c r="M807" s="13"/>
      <c r="N807" s="13"/>
    </row>
    <row r="808" spans="2:14" ht="12.75" customHeight="1">
      <c r="B808" s="13"/>
      <c r="C808" s="13"/>
      <c r="D808" s="13"/>
      <c r="E808" s="13"/>
      <c r="F808" s="13"/>
      <c r="M808" s="13"/>
      <c r="N808" s="13"/>
    </row>
    <row r="809" spans="2:14" ht="12.75" customHeight="1">
      <c r="B809" s="13"/>
      <c r="C809" s="13"/>
      <c r="D809" s="13"/>
      <c r="E809" s="13"/>
      <c r="F809" s="13"/>
      <c r="M809" s="13"/>
      <c r="N809" s="13"/>
    </row>
    <row r="810" spans="2:14" ht="12.75" customHeight="1">
      <c r="B810" s="13"/>
      <c r="C810" s="13"/>
      <c r="D810" s="13"/>
      <c r="E810" s="13"/>
      <c r="F810" s="13"/>
      <c r="M810" s="13"/>
      <c r="N810" s="13"/>
    </row>
    <row r="811" spans="2:14" ht="12.75" customHeight="1">
      <c r="B811" s="13"/>
      <c r="C811" s="13"/>
      <c r="D811" s="13"/>
      <c r="E811" s="13"/>
      <c r="F811" s="13"/>
      <c r="M811" s="13"/>
      <c r="N811" s="13"/>
    </row>
    <row r="812" spans="2:14" ht="12.75" customHeight="1">
      <c r="B812" s="13"/>
      <c r="C812" s="13"/>
      <c r="D812" s="13"/>
      <c r="E812" s="13"/>
      <c r="F812" s="13"/>
      <c r="M812" s="13"/>
      <c r="N812" s="13"/>
    </row>
    <row r="813" spans="2:14" ht="12.75" customHeight="1">
      <c r="B813" s="13"/>
      <c r="C813" s="13"/>
      <c r="D813" s="13"/>
      <c r="E813" s="13"/>
      <c r="F813" s="13"/>
      <c r="M813" s="13"/>
      <c r="N813" s="13"/>
    </row>
    <row r="814" spans="2:14" ht="12.75" customHeight="1">
      <c r="B814" s="13"/>
      <c r="C814" s="13"/>
      <c r="D814" s="13"/>
      <c r="E814" s="13"/>
      <c r="F814" s="13"/>
      <c r="M814" s="13"/>
      <c r="N814" s="13"/>
    </row>
    <row r="815" spans="2:14" ht="12.75" customHeight="1">
      <c r="B815" s="13"/>
      <c r="C815" s="13"/>
      <c r="D815" s="13"/>
      <c r="E815" s="13"/>
      <c r="F815" s="13"/>
      <c r="M815" s="13"/>
      <c r="N815" s="13"/>
    </row>
    <row r="816" spans="2:14" ht="12.75" customHeight="1">
      <c r="B816" s="13"/>
      <c r="C816" s="13"/>
      <c r="D816" s="13"/>
      <c r="E816" s="13"/>
      <c r="F816" s="13"/>
      <c r="M816" s="13"/>
      <c r="N816" s="13"/>
    </row>
    <row r="817" spans="2:14" ht="12.75" customHeight="1">
      <c r="B817" s="13"/>
      <c r="C817" s="13"/>
      <c r="D817" s="13"/>
      <c r="E817" s="13"/>
      <c r="F817" s="13"/>
      <c r="M817" s="13"/>
      <c r="N817" s="13"/>
    </row>
    <row r="818" spans="2:14" ht="12.75" customHeight="1">
      <c r="B818" s="13"/>
      <c r="C818" s="13"/>
      <c r="D818" s="13"/>
      <c r="E818" s="13"/>
      <c r="F818" s="13"/>
      <c r="M818" s="13"/>
      <c r="N818" s="13"/>
    </row>
    <row r="819" spans="2:14" ht="12.75" customHeight="1">
      <c r="B819" s="13"/>
      <c r="C819" s="13"/>
      <c r="D819" s="13"/>
      <c r="E819" s="13"/>
      <c r="F819" s="13"/>
      <c r="M819" s="13"/>
      <c r="N819" s="13"/>
    </row>
    <row r="820" spans="2:14" ht="12.75" customHeight="1">
      <c r="B820" s="13"/>
      <c r="C820" s="13"/>
      <c r="D820" s="13"/>
      <c r="E820" s="13"/>
      <c r="F820" s="13"/>
      <c r="M820" s="13"/>
      <c r="N820" s="13"/>
    </row>
    <row r="821" spans="2:14" ht="12.75" customHeight="1">
      <c r="B821" s="13"/>
      <c r="C821" s="13"/>
      <c r="D821" s="13"/>
      <c r="E821" s="13"/>
      <c r="F821" s="13"/>
      <c r="M821" s="13"/>
      <c r="N821" s="13"/>
    </row>
    <row r="822" spans="2:14" ht="12.75" customHeight="1">
      <c r="B822" s="13"/>
      <c r="C822" s="13"/>
      <c r="D822" s="13"/>
      <c r="E822" s="13"/>
      <c r="F822" s="13"/>
      <c r="M822" s="13"/>
      <c r="N822" s="13"/>
    </row>
    <row r="823" spans="2:14" ht="12.75" customHeight="1">
      <c r="B823" s="13"/>
      <c r="C823" s="13"/>
      <c r="D823" s="13"/>
      <c r="E823" s="13"/>
      <c r="F823" s="13"/>
      <c r="M823" s="13"/>
      <c r="N823" s="13"/>
    </row>
    <row r="824" spans="2:14" ht="12.75" customHeight="1">
      <c r="B824" s="13"/>
      <c r="C824" s="13"/>
      <c r="D824" s="13"/>
      <c r="E824" s="13"/>
      <c r="F824" s="13"/>
      <c r="M824" s="13"/>
      <c r="N824" s="13"/>
    </row>
    <row r="825" spans="2:14" ht="12.75" customHeight="1">
      <c r="B825" s="13"/>
      <c r="C825" s="13"/>
      <c r="D825" s="13"/>
      <c r="E825" s="13"/>
      <c r="F825" s="13"/>
      <c r="M825" s="13"/>
      <c r="N825" s="13"/>
    </row>
    <row r="826" spans="2:14" ht="12.75" customHeight="1">
      <c r="B826" s="13"/>
      <c r="C826" s="13"/>
      <c r="D826" s="13"/>
      <c r="E826" s="13"/>
      <c r="F826" s="13"/>
      <c r="M826" s="13"/>
      <c r="N826" s="13"/>
    </row>
    <row r="827" spans="2:14" ht="12.75" customHeight="1">
      <c r="B827" s="13"/>
      <c r="C827" s="13"/>
      <c r="D827" s="13"/>
      <c r="E827" s="13"/>
      <c r="F827" s="13"/>
      <c r="M827" s="13"/>
      <c r="N827" s="13"/>
    </row>
    <row r="828" spans="2:14" ht="12.75" customHeight="1">
      <c r="B828" s="13"/>
      <c r="C828" s="13"/>
      <c r="D828" s="13"/>
      <c r="E828" s="13"/>
      <c r="F828" s="13"/>
      <c r="M828" s="13"/>
      <c r="N828" s="13"/>
    </row>
    <row r="829" spans="2:14" ht="12.75" customHeight="1">
      <c r="B829" s="13"/>
      <c r="C829" s="13"/>
      <c r="D829" s="13"/>
      <c r="E829" s="13"/>
      <c r="F829" s="13"/>
      <c r="M829" s="13"/>
      <c r="N829" s="13"/>
    </row>
    <row r="830" spans="2:14" ht="12.75" customHeight="1">
      <c r="B830" s="13"/>
      <c r="C830" s="13"/>
      <c r="D830" s="13"/>
      <c r="E830" s="13"/>
      <c r="F830" s="13"/>
      <c r="M830" s="13"/>
      <c r="N830" s="13"/>
    </row>
    <row r="831" spans="2:14" ht="12.75" customHeight="1">
      <c r="B831" s="13"/>
      <c r="C831" s="13"/>
      <c r="D831" s="13"/>
      <c r="E831" s="13"/>
      <c r="F831" s="13"/>
      <c r="M831" s="13"/>
      <c r="N831" s="13"/>
    </row>
    <row r="832" spans="2:14" ht="12.75" customHeight="1">
      <c r="B832" s="13"/>
      <c r="C832" s="13"/>
      <c r="D832" s="13"/>
      <c r="E832" s="13"/>
      <c r="F832" s="13"/>
      <c r="M832" s="13"/>
      <c r="N832" s="13"/>
    </row>
    <row r="833" spans="2:14" ht="12.75" customHeight="1">
      <c r="B833" s="13"/>
      <c r="C833" s="13"/>
      <c r="D833" s="13"/>
      <c r="E833" s="13"/>
      <c r="F833" s="13"/>
      <c r="M833" s="13"/>
      <c r="N833" s="13"/>
    </row>
    <row r="834" spans="2:14" ht="12.75" customHeight="1">
      <c r="B834" s="13"/>
      <c r="C834" s="13"/>
      <c r="D834" s="13"/>
      <c r="E834" s="13"/>
      <c r="F834" s="13"/>
      <c r="M834" s="13"/>
      <c r="N834" s="13"/>
    </row>
    <row r="835" spans="2:14" ht="12.75" customHeight="1">
      <c r="B835" s="13"/>
      <c r="C835" s="13"/>
      <c r="D835" s="13"/>
      <c r="E835" s="13"/>
      <c r="F835" s="13"/>
      <c r="M835" s="13"/>
      <c r="N835" s="13"/>
    </row>
    <row r="836" spans="2:14" ht="12.75" customHeight="1">
      <c r="B836" s="13"/>
      <c r="C836" s="13"/>
      <c r="D836" s="13"/>
      <c r="E836" s="13"/>
      <c r="F836" s="13"/>
      <c r="M836" s="13"/>
      <c r="N836" s="13"/>
    </row>
    <row r="837" spans="2:14" ht="12.75" customHeight="1">
      <c r="B837" s="13"/>
      <c r="C837" s="13"/>
      <c r="D837" s="13"/>
      <c r="E837" s="13"/>
      <c r="F837" s="13"/>
      <c r="M837" s="13"/>
      <c r="N837" s="13"/>
    </row>
    <row r="838" spans="2:14" ht="12.75" customHeight="1">
      <c r="B838" s="13"/>
      <c r="C838" s="13"/>
      <c r="D838" s="13"/>
      <c r="E838" s="13"/>
      <c r="F838" s="13"/>
      <c r="M838" s="13"/>
      <c r="N838" s="13"/>
    </row>
    <row r="839" spans="2:14" ht="12.75" customHeight="1">
      <c r="B839" s="13"/>
      <c r="C839" s="13"/>
      <c r="D839" s="13"/>
      <c r="E839" s="13"/>
      <c r="F839" s="13"/>
      <c r="M839" s="13"/>
      <c r="N839" s="13"/>
    </row>
    <row r="840" spans="2:14" ht="12.75" customHeight="1">
      <c r="B840" s="13"/>
      <c r="C840" s="13"/>
      <c r="D840" s="13"/>
      <c r="E840" s="13"/>
      <c r="F840" s="13"/>
      <c r="M840" s="13"/>
      <c r="N840" s="13"/>
    </row>
    <row r="841" spans="2:14" ht="12.75" customHeight="1">
      <c r="B841" s="13"/>
      <c r="C841" s="13"/>
      <c r="D841" s="13"/>
      <c r="E841" s="13"/>
      <c r="F841" s="13"/>
      <c r="M841" s="13"/>
      <c r="N841" s="13"/>
    </row>
    <row r="842" spans="2:14" ht="12.75" customHeight="1">
      <c r="B842" s="13"/>
      <c r="C842" s="13"/>
      <c r="D842" s="13"/>
      <c r="E842" s="13"/>
      <c r="F842" s="13"/>
      <c r="M842" s="13"/>
      <c r="N842" s="13"/>
    </row>
    <row r="843" spans="2:14" ht="12.75" customHeight="1">
      <c r="B843" s="13"/>
      <c r="C843" s="13"/>
      <c r="D843" s="13"/>
      <c r="E843" s="13"/>
      <c r="F843" s="13"/>
      <c r="M843" s="13"/>
      <c r="N843" s="13"/>
    </row>
    <row r="844" spans="2:14" ht="12.75" customHeight="1">
      <c r="B844" s="13"/>
      <c r="C844" s="13"/>
      <c r="D844" s="13"/>
      <c r="E844" s="13"/>
      <c r="F844" s="13"/>
      <c r="M844" s="13"/>
      <c r="N844" s="13"/>
    </row>
    <row r="845" spans="2:14" ht="12.75" customHeight="1">
      <c r="B845" s="13"/>
      <c r="C845" s="13"/>
      <c r="D845" s="13"/>
      <c r="E845" s="13"/>
      <c r="F845" s="13"/>
      <c r="M845" s="13"/>
      <c r="N845" s="13"/>
    </row>
    <row r="846" spans="2:14" ht="12.75" customHeight="1">
      <c r="B846" s="13"/>
      <c r="C846" s="13"/>
      <c r="D846" s="13"/>
      <c r="E846" s="13"/>
      <c r="F846" s="13"/>
      <c r="M846" s="13"/>
      <c r="N846" s="13"/>
    </row>
    <row r="847" spans="2:14" ht="12.75" customHeight="1">
      <c r="B847" s="13"/>
      <c r="C847" s="13"/>
      <c r="D847" s="13"/>
      <c r="E847" s="13"/>
      <c r="F847" s="13"/>
      <c r="M847" s="13"/>
      <c r="N847" s="13"/>
    </row>
    <row r="848" spans="2:14" ht="12.75" customHeight="1">
      <c r="B848" s="13"/>
      <c r="C848" s="13"/>
      <c r="D848" s="13"/>
      <c r="E848" s="13"/>
      <c r="F848" s="13"/>
      <c r="M848" s="13"/>
      <c r="N848" s="13"/>
    </row>
    <row r="849" spans="2:14" ht="12.75" customHeight="1">
      <c r="B849" s="13"/>
      <c r="C849" s="13"/>
      <c r="D849" s="13"/>
      <c r="E849" s="13"/>
      <c r="F849" s="13"/>
      <c r="M849" s="13"/>
      <c r="N849" s="13"/>
    </row>
    <row r="850" spans="2:14" ht="12.75" customHeight="1">
      <c r="B850" s="13"/>
      <c r="C850" s="13"/>
      <c r="D850" s="13"/>
      <c r="E850" s="13"/>
      <c r="F850" s="13"/>
      <c r="M850" s="13"/>
      <c r="N850" s="13"/>
    </row>
    <row r="851" spans="2:14" ht="12.75" customHeight="1">
      <c r="B851" s="13"/>
      <c r="C851" s="13"/>
      <c r="D851" s="13"/>
      <c r="E851" s="13"/>
      <c r="F851" s="13"/>
      <c r="M851" s="13"/>
      <c r="N851" s="13"/>
    </row>
    <row r="852" spans="2:14" ht="12.75" customHeight="1">
      <c r="B852" s="13"/>
      <c r="C852" s="13"/>
      <c r="D852" s="13"/>
      <c r="E852" s="13"/>
      <c r="F852" s="13"/>
      <c r="M852" s="13"/>
      <c r="N852" s="13"/>
    </row>
    <row r="853" spans="2:14" ht="12.75" customHeight="1">
      <c r="B853" s="13"/>
      <c r="C853" s="13"/>
      <c r="D853" s="13"/>
      <c r="E853" s="13"/>
      <c r="F853" s="13"/>
      <c r="M853" s="13"/>
      <c r="N853" s="13"/>
    </row>
    <row r="854" spans="2:14" ht="12.75" customHeight="1">
      <c r="B854" s="13"/>
      <c r="C854" s="13"/>
      <c r="D854" s="13"/>
      <c r="E854" s="13"/>
      <c r="F854" s="13"/>
      <c r="M854" s="13"/>
      <c r="N854" s="13"/>
    </row>
    <row r="855" spans="2:14" ht="12.75" customHeight="1">
      <c r="B855" s="13"/>
      <c r="C855" s="13"/>
      <c r="D855" s="13"/>
      <c r="E855" s="13"/>
      <c r="F855" s="13"/>
      <c r="M855" s="13"/>
      <c r="N855" s="13"/>
    </row>
    <row r="856" spans="2:14" ht="12.75" customHeight="1">
      <c r="B856" s="13"/>
      <c r="C856" s="13"/>
      <c r="D856" s="13"/>
      <c r="E856" s="13"/>
      <c r="F856" s="13"/>
      <c r="M856" s="13"/>
      <c r="N856" s="13"/>
    </row>
    <row r="857" spans="2:14" ht="12.75" customHeight="1">
      <c r="B857" s="13"/>
      <c r="C857" s="13"/>
      <c r="D857" s="13"/>
      <c r="E857" s="13"/>
      <c r="F857" s="13"/>
      <c r="M857" s="13"/>
      <c r="N857" s="13"/>
    </row>
    <row r="858" spans="2:14" ht="12.75" customHeight="1">
      <c r="B858" s="13"/>
      <c r="C858" s="13"/>
      <c r="D858" s="13"/>
      <c r="E858" s="13"/>
      <c r="F858" s="13"/>
      <c r="M858" s="13"/>
      <c r="N858" s="13"/>
    </row>
    <row r="859" spans="2:14" ht="12.75" customHeight="1">
      <c r="B859" s="13"/>
      <c r="C859" s="13"/>
      <c r="D859" s="13"/>
      <c r="E859" s="13"/>
      <c r="F859" s="13"/>
      <c r="M859" s="13"/>
      <c r="N859" s="13"/>
    </row>
    <row r="860" spans="2:14" ht="12.75" customHeight="1">
      <c r="B860" s="13"/>
      <c r="C860" s="13"/>
      <c r="D860" s="13"/>
      <c r="E860" s="13"/>
      <c r="F860" s="13"/>
      <c r="M860" s="13"/>
      <c r="N860" s="13"/>
    </row>
    <row r="861" spans="2:14" ht="12.75" customHeight="1">
      <c r="B861" s="13"/>
      <c r="C861" s="13"/>
      <c r="D861" s="13"/>
      <c r="E861" s="13"/>
      <c r="F861" s="13"/>
      <c r="M861" s="13"/>
      <c r="N861" s="13"/>
    </row>
    <row r="862" spans="2:14" ht="12.75" customHeight="1">
      <c r="B862" s="13"/>
      <c r="C862" s="13"/>
      <c r="D862" s="13"/>
      <c r="E862" s="13"/>
      <c r="F862" s="13"/>
      <c r="M862" s="13"/>
      <c r="N862" s="13"/>
    </row>
    <row r="863" spans="2:14" ht="12.75" customHeight="1">
      <c r="B863" s="13"/>
      <c r="C863" s="13"/>
      <c r="D863" s="13"/>
      <c r="E863" s="13"/>
      <c r="F863" s="13"/>
      <c r="M863" s="13"/>
      <c r="N863" s="13"/>
    </row>
    <row r="864" spans="2:14" ht="12.75" customHeight="1">
      <c r="B864" s="13"/>
      <c r="C864" s="13"/>
      <c r="D864" s="13"/>
      <c r="E864" s="13"/>
      <c r="F864" s="13"/>
      <c r="M864" s="13"/>
      <c r="N864" s="13"/>
    </row>
    <row r="865" spans="2:14" ht="12.75" customHeight="1">
      <c r="B865" s="13"/>
      <c r="C865" s="13"/>
      <c r="D865" s="13"/>
      <c r="E865" s="13"/>
      <c r="F865" s="13"/>
      <c r="M865" s="13"/>
      <c r="N865" s="13"/>
    </row>
    <row r="866" spans="2:14" ht="12.75" customHeight="1">
      <c r="B866" s="13"/>
      <c r="C866" s="13"/>
      <c r="D866" s="13"/>
      <c r="E866" s="13"/>
      <c r="F866" s="13"/>
      <c r="M866" s="13"/>
      <c r="N866" s="13"/>
    </row>
    <row r="867" spans="2:14" ht="12.75" customHeight="1">
      <c r="B867" s="13"/>
      <c r="C867" s="13"/>
      <c r="D867" s="13"/>
      <c r="E867" s="13"/>
      <c r="F867" s="13"/>
      <c r="M867" s="13"/>
      <c r="N867" s="13"/>
    </row>
    <row r="868" spans="2:14" ht="12.75" customHeight="1">
      <c r="B868" s="13"/>
      <c r="C868" s="13"/>
      <c r="D868" s="13"/>
      <c r="E868" s="13"/>
      <c r="F868" s="13"/>
      <c r="M868" s="13"/>
      <c r="N868" s="13"/>
    </row>
    <row r="869" spans="2:14" ht="12.75" customHeight="1">
      <c r="B869" s="13"/>
      <c r="C869" s="13"/>
      <c r="D869" s="13"/>
      <c r="E869" s="13"/>
      <c r="F869" s="13"/>
      <c r="M869" s="13"/>
      <c r="N869" s="13"/>
    </row>
    <row r="870" spans="2:14" ht="12.75" customHeight="1">
      <c r="B870" s="13"/>
      <c r="C870" s="13"/>
      <c r="D870" s="13"/>
      <c r="E870" s="13"/>
      <c r="F870" s="13"/>
      <c r="M870" s="13"/>
      <c r="N870" s="13"/>
    </row>
    <row r="871" spans="2:14" ht="12.75" customHeight="1">
      <c r="B871" s="13"/>
      <c r="C871" s="13"/>
      <c r="D871" s="13"/>
      <c r="E871" s="13"/>
      <c r="F871" s="13"/>
      <c r="M871" s="13"/>
      <c r="N871" s="13"/>
    </row>
    <row r="872" spans="2:14" ht="12.75" customHeight="1">
      <c r="B872" s="13"/>
      <c r="C872" s="13"/>
      <c r="D872" s="13"/>
      <c r="E872" s="13"/>
      <c r="F872" s="13"/>
      <c r="M872" s="13"/>
      <c r="N872" s="13"/>
    </row>
    <row r="873" spans="2:14" ht="12.75" customHeight="1">
      <c r="B873" s="13"/>
      <c r="C873" s="13"/>
      <c r="D873" s="13"/>
      <c r="E873" s="13"/>
      <c r="F873" s="13"/>
      <c r="M873" s="13"/>
      <c r="N873" s="13"/>
    </row>
    <row r="874" spans="2:14" ht="12.75" customHeight="1">
      <c r="B874" s="13"/>
      <c r="C874" s="13"/>
      <c r="D874" s="13"/>
      <c r="E874" s="13"/>
      <c r="F874" s="13"/>
      <c r="M874" s="13"/>
      <c r="N874" s="13"/>
    </row>
    <row r="875" spans="2:14" ht="12.75" customHeight="1">
      <c r="B875" s="13"/>
      <c r="C875" s="13"/>
      <c r="D875" s="13"/>
      <c r="E875" s="13"/>
      <c r="F875" s="13"/>
      <c r="M875" s="13"/>
      <c r="N875" s="13"/>
    </row>
    <row r="876" spans="2:14" ht="12.75" customHeight="1">
      <c r="B876" s="13"/>
      <c r="C876" s="13"/>
      <c r="D876" s="13"/>
      <c r="E876" s="13"/>
      <c r="F876" s="13"/>
      <c r="M876" s="13"/>
      <c r="N876" s="13"/>
    </row>
    <row r="877" spans="2:14" ht="12.75" customHeight="1">
      <c r="B877" s="13"/>
      <c r="C877" s="13"/>
      <c r="D877" s="13"/>
      <c r="E877" s="13"/>
      <c r="F877" s="13"/>
      <c r="M877" s="13"/>
      <c r="N877" s="13"/>
    </row>
    <row r="878" spans="2:14" ht="12.75" customHeight="1">
      <c r="B878" s="13"/>
      <c r="C878" s="13"/>
      <c r="D878" s="13"/>
      <c r="E878" s="13"/>
      <c r="F878" s="13"/>
      <c r="M878" s="13"/>
      <c r="N878" s="13"/>
    </row>
    <row r="879" spans="2:14" ht="12.75" customHeight="1">
      <c r="B879" s="13"/>
      <c r="C879" s="13"/>
      <c r="D879" s="13"/>
      <c r="E879" s="13"/>
      <c r="F879" s="13"/>
      <c r="M879" s="13"/>
      <c r="N879" s="13"/>
    </row>
    <row r="880" spans="2:14" ht="12.75" customHeight="1">
      <c r="B880" s="13"/>
      <c r="C880" s="13"/>
      <c r="D880" s="13"/>
      <c r="E880" s="13"/>
      <c r="F880" s="13"/>
      <c r="M880" s="13"/>
      <c r="N880" s="13"/>
    </row>
    <row r="881" spans="2:14" ht="12.75" customHeight="1">
      <c r="B881" s="13"/>
      <c r="C881" s="13"/>
      <c r="D881" s="13"/>
      <c r="E881" s="13"/>
      <c r="F881" s="13"/>
      <c r="M881" s="13"/>
      <c r="N881" s="13"/>
    </row>
    <row r="882" spans="2:14" ht="12.75" customHeight="1">
      <c r="B882" s="13"/>
      <c r="C882" s="13"/>
      <c r="D882" s="13"/>
      <c r="E882" s="13"/>
      <c r="F882" s="13"/>
      <c r="M882" s="13"/>
      <c r="N882" s="13"/>
    </row>
    <row r="883" spans="2:14" ht="12.75" customHeight="1">
      <c r="B883" s="13"/>
      <c r="C883" s="13"/>
      <c r="D883" s="13"/>
      <c r="E883" s="13"/>
      <c r="F883" s="13"/>
      <c r="M883" s="13"/>
      <c r="N883" s="13"/>
    </row>
    <row r="884" spans="2:14" ht="12.75" customHeight="1">
      <c r="B884" s="13"/>
      <c r="C884" s="13"/>
      <c r="D884" s="13"/>
      <c r="E884" s="13"/>
      <c r="F884" s="13"/>
      <c r="M884" s="13"/>
      <c r="N884" s="13"/>
    </row>
    <row r="885" spans="2:14" ht="12.75" customHeight="1">
      <c r="B885" s="13"/>
      <c r="C885" s="13"/>
      <c r="D885" s="13"/>
      <c r="E885" s="13"/>
      <c r="F885" s="13"/>
      <c r="M885" s="13"/>
      <c r="N885" s="13"/>
    </row>
    <row r="886" spans="2:14" ht="12.75" customHeight="1">
      <c r="B886" s="13"/>
      <c r="C886" s="13"/>
      <c r="D886" s="13"/>
      <c r="E886" s="13"/>
      <c r="F886" s="13"/>
      <c r="M886" s="13"/>
      <c r="N886" s="13"/>
    </row>
    <row r="887" spans="2:14" ht="12.75" customHeight="1">
      <c r="B887" s="13"/>
      <c r="C887" s="13"/>
      <c r="D887" s="13"/>
      <c r="E887" s="13"/>
      <c r="F887" s="13"/>
      <c r="M887" s="13"/>
      <c r="N887" s="13"/>
    </row>
    <row r="888" spans="2:14" ht="12.75" customHeight="1">
      <c r="B888" s="13"/>
      <c r="C888" s="13"/>
      <c r="D888" s="13"/>
      <c r="E888" s="13"/>
      <c r="F888" s="13"/>
      <c r="M888" s="13"/>
      <c r="N888" s="13"/>
    </row>
    <row r="889" spans="2:14" ht="12.75" customHeight="1">
      <c r="B889" s="13"/>
      <c r="C889" s="13"/>
      <c r="D889" s="13"/>
      <c r="E889" s="13"/>
      <c r="F889" s="13"/>
      <c r="M889" s="13"/>
      <c r="N889" s="13"/>
    </row>
    <row r="890" spans="2:14" ht="12.75" customHeight="1">
      <c r="B890" s="13"/>
      <c r="C890" s="13"/>
      <c r="D890" s="13"/>
      <c r="E890" s="13"/>
      <c r="F890" s="13"/>
      <c r="M890" s="13"/>
      <c r="N890" s="13"/>
    </row>
    <row r="891" spans="2:14" ht="12.75" customHeight="1">
      <c r="B891" s="13"/>
      <c r="C891" s="13"/>
      <c r="D891" s="13"/>
      <c r="E891" s="13"/>
      <c r="F891" s="13"/>
      <c r="M891" s="13"/>
      <c r="N891" s="13"/>
    </row>
    <row r="892" spans="2:14" ht="12.75" customHeight="1">
      <c r="B892" s="13"/>
      <c r="C892" s="13"/>
      <c r="D892" s="13"/>
      <c r="E892" s="13"/>
      <c r="F892" s="13"/>
      <c r="M892" s="13"/>
      <c r="N892" s="13"/>
    </row>
    <row r="893" spans="2:14" ht="12.75" customHeight="1">
      <c r="B893" s="13"/>
      <c r="C893" s="13"/>
      <c r="D893" s="13"/>
      <c r="E893" s="13"/>
      <c r="F893" s="13"/>
      <c r="M893" s="13"/>
      <c r="N893" s="13"/>
    </row>
    <row r="894" spans="2:14" ht="12.75" customHeight="1">
      <c r="B894" s="13"/>
      <c r="C894" s="13"/>
      <c r="D894" s="13"/>
      <c r="E894" s="13"/>
      <c r="F894" s="13"/>
      <c r="M894" s="13"/>
      <c r="N894" s="13"/>
    </row>
    <row r="895" spans="2:14" ht="12.75" customHeight="1">
      <c r="B895" s="13"/>
      <c r="C895" s="13"/>
      <c r="D895" s="13"/>
      <c r="E895" s="13"/>
      <c r="F895" s="13"/>
      <c r="M895" s="13"/>
      <c r="N895" s="13"/>
    </row>
    <row r="896" spans="2:14" ht="12.75" customHeight="1">
      <c r="B896" s="13"/>
      <c r="C896" s="13"/>
      <c r="D896" s="13"/>
      <c r="E896" s="13"/>
      <c r="F896" s="13"/>
      <c r="M896" s="13"/>
      <c r="N896" s="13"/>
    </row>
    <row r="897" spans="2:14" ht="12.75" customHeight="1">
      <c r="B897" s="13"/>
      <c r="C897" s="13"/>
      <c r="D897" s="13"/>
      <c r="E897" s="13"/>
      <c r="F897" s="13"/>
      <c r="M897" s="13"/>
      <c r="N897" s="13"/>
    </row>
    <row r="898" spans="2:14" ht="12.75" customHeight="1">
      <c r="B898" s="13"/>
      <c r="C898" s="13"/>
      <c r="D898" s="13"/>
      <c r="E898" s="13"/>
      <c r="F898" s="13"/>
      <c r="M898" s="13"/>
      <c r="N898" s="13"/>
    </row>
    <row r="899" spans="2:14" ht="12.75" customHeight="1">
      <c r="B899" s="13"/>
      <c r="C899" s="13"/>
      <c r="D899" s="13"/>
      <c r="E899" s="13"/>
      <c r="F899" s="13"/>
      <c r="M899" s="13"/>
      <c r="N899" s="13"/>
    </row>
    <row r="900" spans="2:14" ht="12.75" customHeight="1">
      <c r="B900" s="13"/>
      <c r="C900" s="13"/>
      <c r="D900" s="13"/>
      <c r="E900" s="13"/>
      <c r="F900" s="13"/>
      <c r="M900" s="13"/>
      <c r="N900" s="13"/>
    </row>
    <row r="901" spans="2:14" ht="12.75" customHeight="1">
      <c r="B901" s="13"/>
      <c r="C901" s="13"/>
      <c r="D901" s="13"/>
      <c r="E901" s="13"/>
      <c r="F901" s="13"/>
      <c r="M901" s="13"/>
      <c r="N901" s="13"/>
    </row>
    <row r="902" spans="2:14" ht="12.75" customHeight="1">
      <c r="B902" s="13"/>
      <c r="C902" s="13"/>
      <c r="D902" s="13"/>
      <c r="E902" s="13"/>
      <c r="F902" s="13"/>
      <c r="M902" s="13"/>
      <c r="N902" s="13"/>
    </row>
    <row r="903" spans="2:14" ht="12.75" customHeight="1">
      <c r="B903" s="13"/>
      <c r="C903" s="13"/>
      <c r="D903" s="13"/>
      <c r="E903" s="13"/>
      <c r="F903" s="13"/>
      <c r="M903" s="13"/>
      <c r="N903" s="13"/>
    </row>
    <row r="904" spans="2:14" ht="12.75" customHeight="1">
      <c r="B904" s="13"/>
      <c r="C904" s="13"/>
      <c r="D904" s="13"/>
      <c r="E904" s="13"/>
      <c r="F904" s="13"/>
      <c r="M904" s="13"/>
      <c r="N904" s="13"/>
    </row>
    <row r="905" spans="2:14" ht="12.75" customHeight="1">
      <c r="B905" s="13"/>
      <c r="C905" s="13"/>
      <c r="D905" s="13"/>
      <c r="E905" s="13"/>
      <c r="F905" s="13"/>
      <c r="M905" s="13"/>
      <c r="N905" s="13"/>
    </row>
    <row r="906" spans="2:14" ht="12.75" customHeight="1">
      <c r="B906" s="13"/>
      <c r="C906" s="13"/>
      <c r="D906" s="13"/>
      <c r="E906" s="13"/>
      <c r="F906" s="13"/>
      <c r="M906" s="13"/>
      <c r="N906" s="13"/>
    </row>
    <row r="907" spans="2:14" ht="12.75" customHeight="1">
      <c r="B907" s="13"/>
      <c r="C907" s="13"/>
      <c r="D907" s="13"/>
      <c r="E907" s="13"/>
      <c r="F907" s="13"/>
      <c r="M907" s="13"/>
      <c r="N907" s="13"/>
    </row>
    <row r="908" spans="2:14" ht="12.75" customHeight="1">
      <c r="B908" s="13"/>
      <c r="C908" s="13"/>
      <c r="D908" s="13"/>
      <c r="E908" s="13"/>
      <c r="F908" s="13"/>
      <c r="M908" s="13"/>
      <c r="N908" s="13"/>
    </row>
    <row r="909" spans="2:14" ht="12.75" customHeight="1">
      <c r="B909" s="13"/>
      <c r="C909" s="13"/>
      <c r="D909" s="13"/>
      <c r="E909" s="13"/>
      <c r="F909" s="13"/>
      <c r="M909" s="13"/>
      <c r="N909" s="13"/>
    </row>
    <row r="910" spans="2:14" ht="12.75" customHeight="1">
      <c r="B910" s="13"/>
      <c r="C910" s="13"/>
      <c r="D910" s="13"/>
      <c r="E910" s="13"/>
      <c r="F910" s="13"/>
      <c r="M910" s="13"/>
      <c r="N910" s="13"/>
    </row>
    <row r="911" spans="2:14" ht="12.75" customHeight="1">
      <c r="B911" s="13"/>
      <c r="C911" s="13"/>
      <c r="D911" s="13"/>
      <c r="E911" s="13"/>
      <c r="F911" s="13"/>
      <c r="M911" s="13"/>
      <c r="N911" s="13"/>
    </row>
    <row r="912" spans="2:14" ht="12.75" customHeight="1">
      <c r="B912" s="13"/>
      <c r="C912" s="13"/>
      <c r="D912" s="13"/>
      <c r="E912" s="13"/>
      <c r="F912" s="13"/>
      <c r="M912" s="13"/>
      <c r="N912" s="13"/>
    </row>
    <row r="913" spans="2:14" ht="12.75" customHeight="1">
      <c r="B913" s="13"/>
      <c r="C913" s="13"/>
      <c r="D913" s="13"/>
      <c r="E913" s="13"/>
      <c r="F913" s="13"/>
      <c r="M913" s="13"/>
      <c r="N913" s="13"/>
    </row>
    <row r="914" spans="2:14" ht="12.75" customHeight="1">
      <c r="B914" s="13"/>
      <c r="C914" s="13"/>
      <c r="D914" s="13"/>
      <c r="E914" s="13"/>
      <c r="F914" s="13"/>
      <c r="M914" s="13"/>
      <c r="N914" s="13"/>
    </row>
    <row r="915" spans="2:14" ht="12.75" customHeight="1">
      <c r="B915" s="13"/>
      <c r="C915" s="13"/>
      <c r="D915" s="13"/>
      <c r="E915" s="13"/>
      <c r="F915" s="13"/>
      <c r="M915" s="13"/>
      <c r="N915" s="13"/>
    </row>
    <row r="916" spans="2:14" ht="12.75" customHeight="1">
      <c r="B916" s="13"/>
      <c r="C916" s="13"/>
      <c r="D916" s="13"/>
      <c r="E916" s="13"/>
      <c r="F916" s="13"/>
      <c r="M916" s="13"/>
      <c r="N916" s="13"/>
    </row>
    <row r="917" spans="2:14" ht="12.75" customHeight="1">
      <c r="B917" s="13"/>
      <c r="C917" s="13"/>
      <c r="D917" s="13"/>
      <c r="E917" s="13"/>
      <c r="F917" s="13"/>
      <c r="M917" s="13"/>
      <c r="N917" s="13"/>
    </row>
    <row r="918" spans="2:14" ht="12.75" customHeight="1">
      <c r="B918" s="13"/>
      <c r="C918" s="13"/>
      <c r="D918" s="13"/>
      <c r="E918" s="13"/>
      <c r="F918" s="13"/>
      <c r="M918" s="13"/>
      <c r="N918" s="13"/>
    </row>
    <row r="919" spans="2:14" ht="12.75" customHeight="1">
      <c r="B919" s="13"/>
      <c r="C919" s="13"/>
      <c r="D919" s="13"/>
      <c r="E919" s="13"/>
      <c r="F919" s="13"/>
      <c r="M919" s="13"/>
      <c r="N919" s="13"/>
    </row>
    <row r="920" spans="2:14" ht="12.75" customHeight="1">
      <c r="B920" s="13"/>
      <c r="C920" s="13"/>
      <c r="D920" s="13"/>
      <c r="E920" s="13"/>
      <c r="F920" s="13"/>
      <c r="M920" s="13"/>
      <c r="N920" s="13"/>
    </row>
    <row r="921" spans="2:14" ht="12.75" customHeight="1">
      <c r="B921" s="13"/>
      <c r="C921" s="13"/>
      <c r="D921" s="13"/>
      <c r="E921" s="13"/>
      <c r="F921" s="13"/>
      <c r="M921" s="13"/>
      <c r="N921" s="13"/>
    </row>
    <row r="922" spans="2:14" ht="12.75" customHeight="1">
      <c r="B922" s="13"/>
      <c r="C922" s="13"/>
      <c r="D922" s="13"/>
      <c r="E922" s="13"/>
      <c r="F922" s="13"/>
      <c r="M922" s="13"/>
      <c r="N922" s="13"/>
    </row>
    <row r="923" spans="2:14" ht="12.75" customHeight="1">
      <c r="B923" s="13"/>
      <c r="C923" s="13"/>
      <c r="D923" s="13"/>
      <c r="E923" s="13"/>
      <c r="F923" s="13"/>
      <c r="M923" s="13"/>
      <c r="N923" s="13"/>
    </row>
    <row r="924" spans="2:14" ht="12.75" customHeight="1">
      <c r="B924" s="13"/>
      <c r="C924" s="13"/>
      <c r="D924" s="13"/>
      <c r="E924" s="13"/>
      <c r="F924" s="13"/>
      <c r="M924" s="13"/>
      <c r="N924" s="13"/>
    </row>
    <row r="925" spans="2:14" ht="12.75" customHeight="1">
      <c r="B925" s="13"/>
      <c r="C925" s="13"/>
      <c r="D925" s="13"/>
      <c r="E925" s="13"/>
      <c r="F925" s="13"/>
      <c r="M925" s="13"/>
      <c r="N925" s="13"/>
    </row>
    <row r="926" spans="2:14" ht="12.75" customHeight="1">
      <c r="B926" s="13"/>
      <c r="C926" s="13"/>
      <c r="D926" s="13"/>
      <c r="E926" s="13"/>
      <c r="F926" s="13"/>
      <c r="M926" s="13"/>
      <c r="N926" s="13"/>
    </row>
    <row r="927" spans="2:14" ht="12.75" customHeight="1">
      <c r="B927" s="13"/>
      <c r="C927" s="13"/>
      <c r="D927" s="13"/>
      <c r="E927" s="13"/>
      <c r="F927" s="13"/>
      <c r="M927" s="13"/>
      <c r="N927" s="13"/>
    </row>
    <row r="928" spans="2:14" ht="12.75" customHeight="1">
      <c r="B928" s="13"/>
      <c r="C928" s="13"/>
      <c r="D928" s="13"/>
      <c r="E928" s="13"/>
      <c r="F928" s="13"/>
      <c r="M928" s="13"/>
      <c r="N928" s="13"/>
    </row>
    <row r="929" spans="2:14" ht="12.75" customHeight="1">
      <c r="B929" s="13"/>
      <c r="C929" s="13"/>
      <c r="D929" s="13"/>
      <c r="E929" s="13"/>
      <c r="F929" s="13"/>
      <c r="M929" s="13"/>
      <c r="N929" s="13"/>
    </row>
    <row r="930" spans="2:14" ht="12.75" customHeight="1">
      <c r="B930" s="13"/>
      <c r="C930" s="13"/>
      <c r="D930" s="13"/>
      <c r="E930" s="13"/>
      <c r="F930" s="13"/>
      <c r="M930" s="13"/>
      <c r="N930" s="13"/>
    </row>
    <row r="931" spans="2:14" ht="12.75" customHeight="1">
      <c r="B931" s="13"/>
      <c r="C931" s="13"/>
      <c r="D931" s="13"/>
      <c r="E931" s="13"/>
      <c r="F931" s="13"/>
      <c r="M931" s="13"/>
      <c r="N931" s="13"/>
    </row>
    <row r="932" spans="2:14" ht="12.75" customHeight="1">
      <c r="B932" s="13"/>
      <c r="C932" s="13"/>
      <c r="D932" s="13"/>
      <c r="E932" s="13"/>
      <c r="F932" s="13"/>
      <c r="M932" s="13"/>
      <c r="N932" s="13"/>
    </row>
    <row r="933" spans="2:14" ht="12.75" customHeight="1">
      <c r="B933" s="13"/>
      <c r="C933" s="13"/>
      <c r="D933" s="13"/>
      <c r="E933" s="13"/>
      <c r="F933" s="13"/>
      <c r="M933" s="13"/>
      <c r="N933" s="13"/>
    </row>
    <row r="934" spans="2:14" ht="12.75" customHeight="1">
      <c r="B934" s="13"/>
      <c r="C934" s="13"/>
      <c r="D934" s="13"/>
      <c r="E934" s="13"/>
      <c r="F934" s="13"/>
      <c r="M934" s="13"/>
      <c r="N934" s="13"/>
    </row>
    <row r="935" spans="2:14" ht="12.75" customHeight="1">
      <c r="B935" s="13"/>
      <c r="C935" s="13"/>
      <c r="D935" s="13"/>
      <c r="E935" s="13"/>
      <c r="F935" s="13"/>
      <c r="M935" s="13"/>
      <c r="N935" s="13"/>
    </row>
    <row r="936" spans="2:14" ht="12.75" customHeight="1">
      <c r="B936" s="13"/>
      <c r="C936" s="13"/>
      <c r="D936" s="13"/>
      <c r="E936" s="13"/>
      <c r="F936" s="13"/>
      <c r="M936" s="13"/>
      <c r="N936" s="13"/>
    </row>
    <row r="937" spans="2:14" ht="12.75" customHeight="1">
      <c r="B937" s="13"/>
      <c r="C937" s="13"/>
      <c r="D937" s="13"/>
      <c r="E937" s="13"/>
      <c r="F937" s="13"/>
      <c r="M937" s="13"/>
      <c r="N937" s="13"/>
    </row>
    <row r="938" spans="2:14" ht="12.75" customHeight="1">
      <c r="B938" s="13"/>
      <c r="C938" s="13"/>
      <c r="D938" s="13"/>
      <c r="E938" s="13"/>
      <c r="F938" s="13"/>
      <c r="M938" s="13"/>
      <c r="N938" s="13"/>
    </row>
    <row r="939" spans="2:14" ht="12.75" customHeight="1">
      <c r="B939" s="13"/>
      <c r="C939" s="13"/>
      <c r="D939" s="13"/>
      <c r="E939" s="13"/>
      <c r="F939" s="13"/>
      <c r="M939" s="13"/>
      <c r="N939" s="13"/>
    </row>
    <row r="940" spans="2:14" ht="12.75" customHeight="1">
      <c r="B940" s="13"/>
      <c r="C940" s="13"/>
      <c r="D940" s="13"/>
      <c r="E940" s="13"/>
      <c r="F940" s="13"/>
      <c r="M940" s="13"/>
      <c r="N940" s="13"/>
    </row>
    <row r="941" spans="2:14" ht="12.75" customHeight="1">
      <c r="B941" s="13"/>
      <c r="C941" s="13"/>
      <c r="D941" s="13"/>
      <c r="E941" s="13"/>
      <c r="F941" s="13"/>
      <c r="M941" s="13"/>
      <c r="N941" s="13"/>
    </row>
    <row r="942" spans="2:14" ht="12.75" customHeight="1">
      <c r="B942" s="13"/>
      <c r="C942" s="13"/>
      <c r="D942" s="13"/>
      <c r="E942" s="13"/>
      <c r="F942" s="13"/>
      <c r="M942" s="13"/>
      <c r="N942" s="13"/>
    </row>
    <row r="943" spans="2:14" ht="12.75" customHeight="1">
      <c r="B943" s="13"/>
      <c r="C943" s="13"/>
      <c r="D943" s="13"/>
      <c r="E943" s="13"/>
      <c r="F943" s="13"/>
      <c r="M943" s="13"/>
      <c r="N943" s="13"/>
    </row>
    <row r="944" spans="2:14" ht="12.75" customHeight="1">
      <c r="B944" s="13"/>
      <c r="C944" s="13"/>
      <c r="D944" s="13"/>
      <c r="E944" s="13"/>
      <c r="F944" s="13"/>
      <c r="M944" s="13"/>
      <c r="N944" s="13"/>
    </row>
    <row r="945" spans="2:14" ht="12.75" customHeight="1">
      <c r="B945" s="13"/>
      <c r="C945" s="13"/>
      <c r="D945" s="13"/>
      <c r="E945" s="13"/>
      <c r="F945" s="13"/>
      <c r="M945" s="13"/>
      <c r="N945" s="13"/>
    </row>
    <row r="946" spans="2:14" ht="12.75" customHeight="1">
      <c r="B946" s="13"/>
      <c r="C946" s="13"/>
      <c r="D946" s="13"/>
      <c r="E946" s="13"/>
      <c r="F946" s="13"/>
      <c r="M946" s="13"/>
      <c r="N946" s="13"/>
    </row>
    <row r="947" spans="2:14" ht="12.75" customHeight="1">
      <c r="B947" s="13"/>
      <c r="C947" s="13"/>
      <c r="D947" s="13"/>
      <c r="E947" s="13"/>
      <c r="F947" s="13"/>
      <c r="M947" s="13"/>
      <c r="N947" s="13"/>
    </row>
    <row r="948" spans="2:14" ht="12.75" customHeight="1">
      <c r="B948" s="13"/>
      <c r="C948" s="13"/>
      <c r="D948" s="13"/>
      <c r="E948" s="13"/>
      <c r="F948" s="13"/>
      <c r="M948" s="13"/>
      <c r="N948" s="13"/>
    </row>
    <row r="949" spans="2:14" ht="12.75" customHeight="1">
      <c r="B949" s="13"/>
      <c r="C949" s="13"/>
      <c r="D949" s="13"/>
      <c r="E949" s="13"/>
      <c r="F949" s="13"/>
      <c r="M949" s="13"/>
      <c r="N949" s="13"/>
    </row>
    <row r="950" spans="2:14" ht="12.75" customHeight="1">
      <c r="B950" s="13"/>
      <c r="C950" s="13"/>
      <c r="D950" s="13"/>
      <c r="E950" s="13"/>
      <c r="F950" s="13"/>
      <c r="M950" s="13"/>
      <c r="N950" s="13"/>
    </row>
    <row r="951" spans="2:14" ht="12.75" customHeight="1">
      <c r="B951" s="13"/>
      <c r="C951" s="13"/>
      <c r="D951" s="13"/>
      <c r="E951" s="13"/>
      <c r="F951" s="13"/>
      <c r="M951" s="13"/>
      <c r="N951" s="13"/>
    </row>
    <row r="952" spans="2:14" ht="12.75" customHeight="1">
      <c r="B952" s="13"/>
      <c r="C952" s="13"/>
      <c r="D952" s="13"/>
      <c r="E952" s="13"/>
      <c r="F952" s="13"/>
      <c r="M952" s="13"/>
      <c r="N952" s="13"/>
    </row>
    <row r="953" spans="2:14" ht="12.75" customHeight="1">
      <c r="B953" s="13"/>
      <c r="C953" s="13"/>
      <c r="D953" s="13"/>
      <c r="E953" s="13"/>
      <c r="F953" s="13"/>
      <c r="M953" s="13"/>
      <c r="N953" s="13"/>
    </row>
    <row r="954" spans="2:14" ht="12.75" customHeight="1">
      <c r="B954" s="13"/>
      <c r="C954" s="13"/>
      <c r="D954" s="13"/>
      <c r="E954" s="13"/>
      <c r="F954" s="13"/>
      <c r="M954" s="13"/>
      <c r="N954" s="13"/>
    </row>
    <row r="955" spans="2:14" ht="12.75" customHeight="1">
      <c r="B955" s="13"/>
      <c r="C955" s="13"/>
      <c r="D955" s="13"/>
      <c r="E955" s="13"/>
      <c r="F955" s="13"/>
      <c r="M955" s="13"/>
      <c r="N955" s="13"/>
    </row>
    <row r="956" spans="2:14" ht="12.75" customHeight="1">
      <c r="B956" s="13"/>
      <c r="C956" s="13"/>
      <c r="D956" s="13"/>
      <c r="E956" s="13"/>
      <c r="F956" s="13"/>
      <c r="M956" s="13"/>
      <c r="N956" s="13"/>
    </row>
    <row r="957" spans="2:14" ht="12.75" customHeight="1">
      <c r="B957" s="13"/>
      <c r="C957" s="13"/>
      <c r="D957" s="13"/>
      <c r="E957" s="13"/>
      <c r="F957" s="13"/>
      <c r="M957" s="13"/>
      <c r="N957" s="13"/>
    </row>
    <row r="958" spans="2:14" ht="12.75" customHeight="1">
      <c r="B958" s="13"/>
      <c r="C958" s="13"/>
      <c r="D958" s="13"/>
      <c r="E958" s="13"/>
      <c r="F958" s="13"/>
      <c r="M958" s="13"/>
      <c r="N958" s="13"/>
    </row>
    <row r="959" spans="2:14" ht="12.75" customHeight="1">
      <c r="B959" s="13"/>
      <c r="C959" s="13"/>
      <c r="D959" s="13"/>
      <c r="E959" s="13"/>
      <c r="F959" s="13"/>
      <c r="M959" s="13"/>
      <c r="N959" s="13"/>
    </row>
    <row r="960" spans="2:14" ht="12.75" customHeight="1">
      <c r="B960" s="13"/>
      <c r="C960" s="13"/>
      <c r="D960" s="13"/>
      <c r="E960" s="13"/>
      <c r="F960" s="13"/>
      <c r="M960" s="13"/>
      <c r="N960" s="13"/>
    </row>
    <row r="961" spans="2:14" ht="12.75" customHeight="1">
      <c r="B961" s="13"/>
      <c r="C961" s="13"/>
      <c r="D961" s="13"/>
      <c r="E961" s="13"/>
      <c r="F961" s="13"/>
      <c r="M961" s="13"/>
      <c r="N961" s="13"/>
    </row>
    <row r="962" spans="2:14" ht="12.75" customHeight="1">
      <c r="B962" s="13"/>
      <c r="C962" s="13"/>
      <c r="D962" s="13"/>
      <c r="E962" s="13"/>
      <c r="F962" s="13"/>
      <c r="M962" s="13"/>
      <c r="N962" s="13"/>
    </row>
    <row r="963" spans="2:14" ht="12.75" customHeight="1">
      <c r="B963" s="13"/>
      <c r="C963" s="13"/>
      <c r="D963" s="13"/>
      <c r="E963" s="13"/>
      <c r="F963" s="13"/>
      <c r="M963" s="13"/>
      <c r="N963" s="13"/>
    </row>
    <row r="964" spans="2:14" ht="12.75" customHeight="1">
      <c r="B964" s="13"/>
      <c r="C964" s="13"/>
      <c r="D964" s="13"/>
      <c r="E964" s="13"/>
      <c r="F964" s="13"/>
      <c r="M964" s="13"/>
      <c r="N964" s="13"/>
    </row>
    <row r="965" spans="2:14" ht="12.75" customHeight="1">
      <c r="B965" s="13"/>
      <c r="C965" s="13"/>
      <c r="D965" s="13"/>
      <c r="E965" s="13"/>
      <c r="F965" s="13"/>
      <c r="M965" s="13"/>
      <c r="N965" s="13"/>
    </row>
    <row r="966" spans="2:14" ht="12.75" customHeight="1">
      <c r="B966" s="13"/>
      <c r="C966" s="13"/>
      <c r="D966" s="13"/>
      <c r="E966" s="13"/>
      <c r="F966" s="13"/>
      <c r="M966" s="13"/>
      <c r="N966" s="13"/>
    </row>
    <row r="967" spans="2:14" ht="12.75" customHeight="1">
      <c r="B967" s="13"/>
      <c r="C967" s="13"/>
      <c r="D967" s="13"/>
      <c r="E967" s="13"/>
      <c r="F967" s="13"/>
      <c r="M967" s="13"/>
      <c r="N967" s="13"/>
    </row>
    <row r="968" spans="2:14" ht="12.75" customHeight="1">
      <c r="B968" s="13"/>
      <c r="C968" s="13"/>
      <c r="D968" s="13"/>
      <c r="E968" s="13"/>
      <c r="F968" s="13"/>
      <c r="M968" s="13"/>
      <c r="N968" s="13"/>
    </row>
    <row r="969" spans="2:14" ht="12.75" customHeight="1">
      <c r="B969" s="13"/>
      <c r="C969" s="13"/>
      <c r="D969" s="13"/>
      <c r="E969" s="13"/>
      <c r="F969" s="13"/>
      <c r="M969" s="13"/>
      <c r="N969" s="13"/>
    </row>
    <row r="970" spans="2:14" ht="12.75" customHeight="1">
      <c r="B970" s="13"/>
      <c r="C970" s="13"/>
      <c r="D970" s="13"/>
      <c r="E970" s="13"/>
      <c r="F970" s="13"/>
      <c r="M970" s="13"/>
      <c r="N970" s="13"/>
    </row>
    <row r="971" spans="2:14" ht="12.75" customHeight="1">
      <c r="B971" s="13"/>
      <c r="C971" s="13"/>
      <c r="D971" s="13"/>
      <c r="E971" s="13"/>
      <c r="F971" s="13"/>
      <c r="M971" s="13"/>
      <c r="N971" s="13"/>
    </row>
    <row r="972" spans="2:14" ht="12.75" customHeight="1">
      <c r="B972" s="13"/>
      <c r="C972" s="13"/>
      <c r="D972" s="13"/>
      <c r="E972" s="13"/>
      <c r="F972" s="13"/>
      <c r="M972" s="13"/>
      <c r="N972" s="13"/>
    </row>
    <row r="973" spans="2:14" ht="12.75" customHeight="1">
      <c r="B973" s="13"/>
      <c r="C973" s="13"/>
      <c r="D973" s="13"/>
      <c r="E973" s="13"/>
      <c r="F973" s="13"/>
      <c r="M973" s="13"/>
      <c r="N973" s="13"/>
    </row>
    <row r="974" spans="2:14" ht="12.75" customHeight="1">
      <c r="B974" s="13"/>
      <c r="C974" s="13"/>
      <c r="D974" s="13"/>
      <c r="E974" s="13"/>
      <c r="F974" s="13"/>
      <c r="M974" s="13"/>
      <c r="N974" s="13"/>
    </row>
    <row r="975" spans="2:14" ht="12.75" customHeight="1">
      <c r="B975" s="13"/>
      <c r="C975" s="13"/>
      <c r="D975" s="13"/>
      <c r="E975" s="13"/>
      <c r="F975" s="13"/>
      <c r="M975" s="13"/>
      <c r="N975" s="13"/>
    </row>
    <row r="976" spans="2:14" ht="12.75" customHeight="1">
      <c r="B976" s="13"/>
      <c r="C976" s="13"/>
      <c r="D976" s="13"/>
      <c r="E976" s="13"/>
      <c r="F976" s="13"/>
      <c r="M976" s="13"/>
      <c r="N976" s="13"/>
    </row>
    <row r="977" spans="2:14" ht="12.75" customHeight="1">
      <c r="B977" s="13"/>
      <c r="C977" s="13"/>
      <c r="D977" s="13"/>
      <c r="E977" s="13"/>
      <c r="F977" s="13"/>
      <c r="M977" s="13"/>
      <c r="N977" s="13"/>
    </row>
    <row r="978" spans="2:14" ht="12.75" customHeight="1">
      <c r="B978" s="13"/>
      <c r="C978" s="13"/>
      <c r="D978" s="13"/>
      <c r="E978" s="13"/>
      <c r="F978" s="13"/>
      <c r="M978" s="13"/>
      <c r="N978" s="13"/>
    </row>
    <row r="979" spans="2:14" ht="12.75" customHeight="1">
      <c r="B979" s="13"/>
      <c r="C979" s="13"/>
      <c r="D979" s="13"/>
      <c r="E979" s="13"/>
      <c r="F979" s="13"/>
      <c r="M979" s="13"/>
      <c r="N979" s="13"/>
    </row>
    <row r="980" spans="2:14" ht="12.75" customHeight="1">
      <c r="B980" s="13"/>
      <c r="C980" s="13"/>
      <c r="D980" s="13"/>
      <c r="E980" s="13"/>
      <c r="F980" s="13"/>
      <c r="M980" s="13"/>
      <c r="N980" s="13"/>
    </row>
    <row r="981" spans="2:14" ht="12.75" customHeight="1">
      <c r="B981" s="13"/>
      <c r="C981" s="13"/>
      <c r="D981" s="13"/>
      <c r="E981" s="13"/>
      <c r="F981" s="13"/>
      <c r="M981" s="13"/>
      <c r="N981" s="13"/>
    </row>
    <row r="982" spans="2:14" ht="12.75" customHeight="1">
      <c r="B982" s="13"/>
      <c r="C982" s="13"/>
      <c r="D982" s="13"/>
      <c r="E982" s="13"/>
      <c r="F982" s="13"/>
      <c r="M982" s="13"/>
      <c r="N982" s="13"/>
    </row>
    <row r="983" spans="2:14" ht="12.75" customHeight="1">
      <c r="B983" s="13"/>
      <c r="C983" s="13"/>
      <c r="D983" s="13"/>
      <c r="E983" s="13"/>
      <c r="F983" s="13"/>
      <c r="M983" s="13"/>
      <c r="N983" s="13"/>
    </row>
    <row r="984" spans="2:14" ht="12.75" customHeight="1">
      <c r="B984" s="13"/>
      <c r="C984" s="13"/>
      <c r="D984" s="13"/>
      <c r="E984" s="13"/>
      <c r="F984" s="13"/>
      <c r="M984" s="13"/>
      <c r="N984" s="13"/>
    </row>
    <row r="985" spans="2:14" ht="12.75" customHeight="1">
      <c r="B985" s="13"/>
      <c r="C985" s="13"/>
      <c r="D985" s="13"/>
      <c r="E985" s="13"/>
      <c r="F985" s="13"/>
      <c r="M985" s="13"/>
      <c r="N985" s="13"/>
    </row>
    <row r="986" spans="2:14" ht="12.75" customHeight="1">
      <c r="B986" s="13"/>
      <c r="C986" s="13"/>
      <c r="D986" s="13"/>
      <c r="E986" s="13"/>
      <c r="F986" s="13"/>
      <c r="M986" s="13"/>
      <c r="N986" s="13"/>
    </row>
    <row r="987" spans="2:14" ht="12.75" customHeight="1">
      <c r="B987" s="13"/>
      <c r="C987" s="13"/>
      <c r="D987" s="13"/>
      <c r="E987" s="13"/>
      <c r="F987" s="13"/>
      <c r="M987" s="13"/>
      <c r="N987" s="13"/>
    </row>
    <row r="988" spans="2:14" ht="12.75" customHeight="1">
      <c r="B988" s="13"/>
      <c r="C988" s="13"/>
      <c r="D988" s="13"/>
      <c r="E988" s="13"/>
      <c r="F988" s="13"/>
      <c r="M988" s="13"/>
      <c r="N988" s="13"/>
    </row>
    <row r="989" spans="2:14" ht="12.75" customHeight="1">
      <c r="B989" s="13"/>
      <c r="C989" s="13"/>
      <c r="D989" s="13"/>
      <c r="E989" s="13"/>
      <c r="F989" s="13"/>
      <c r="M989" s="13"/>
      <c r="N989" s="13"/>
    </row>
    <row r="990" spans="2:14" ht="12.75" customHeight="1">
      <c r="B990" s="13"/>
      <c r="C990" s="13"/>
      <c r="D990" s="13"/>
      <c r="E990" s="13"/>
      <c r="F990" s="13"/>
      <c r="M990" s="13"/>
      <c r="N990" s="13"/>
    </row>
    <row r="991" spans="2:14" ht="12.75" customHeight="1">
      <c r="B991" s="13"/>
      <c r="C991" s="13"/>
      <c r="D991" s="13"/>
      <c r="E991" s="13"/>
      <c r="F991" s="13"/>
      <c r="M991" s="13"/>
      <c r="N991" s="13"/>
    </row>
    <row r="992" spans="2:14" ht="12.75" customHeight="1">
      <c r="B992" s="13"/>
      <c r="C992" s="13"/>
      <c r="D992" s="13"/>
      <c r="E992" s="13"/>
      <c r="F992" s="13"/>
      <c r="M992" s="13"/>
      <c r="N992" s="13"/>
    </row>
    <row r="993" spans="2:14" ht="12.75" customHeight="1">
      <c r="B993" s="13"/>
      <c r="C993" s="13"/>
      <c r="D993" s="13"/>
      <c r="E993" s="13"/>
      <c r="F993" s="13"/>
      <c r="M993" s="13"/>
      <c r="N993" s="13"/>
    </row>
    <row r="994" spans="2:14" ht="12.75" customHeight="1">
      <c r="B994" s="13"/>
      <c r="C994" s="13"/>
      <c r="D994" s="13"/>
      <c r="E994" s="13"/>
      <c r="F994" s="13"/>
      <c r="M994" s="13"/>
      <c r="N994" s="13"/>
    </row>
    <row r="995" spans="2:14" ht="12.75" customHeight="1">
      <c r="B995" s="13"/>
      <c r="C995" s="13"/>
      <c r="D995" s="13"/>
      <c r="E995" s="13"/>
      <c r="F995" s="13"/>
      <c r="M995" s="13"/>
      <c r="N995" s="13"/>
    </row>
    <row r="996" spans="2:14" ht="12.75" customHeight="1">
      <c r="B996" s="13"/>
      <c r="C996" s="13"/>
      <c r="D996" s="13"/>
      <c r="E996" s="13"/>
      <c r="F996" s="13"/>
      <c r="M996" s="13"/>
      <c r="N996" s="13"/>
    </row>
    <row r="997" spans="2:14" ht="12.75" customHeight="1">
      <c r="B997" s="13"/>
      <c r="C997" s="13"/>
      <c r="D997" s="13"/>
      <c r="E997" s="13"/>
      <c r="F997" s="13"/>
      <c r="M997" s="13"/>
      <c r="N997" s="13"/>
    </row>
    <row r="998" spans="2:14" ht="12.75" customHeight="1">
      <c r="B998" s="13"/>
      <c r="C998" s="13"/>
      <c r="D998" s="13"/>
      <c r="E998" s="13"/>
      <c r="F998" s="13"/>
      <c r="M998" s="13"/>
      <c r="N998" s="13"/>
    </row>
    <row r="999" spans="2:14" ht="12.75" customHeight="1">
      <c r="B999" s="13"/>
      <c r="C999" s="13"/>
      <c r="D999" s="13"/>
      <c r="E999" s="13"/>
      <c r="F999" s="13"/>
      <c r="M999" s="13"/>
      <c r="N999" s="13"/>
    </row>
    <row r="1000" spans="2:14" ht="12.75" customHeight="1">
      <c r="B1000" s="13"/>
      <c r="C1000" s="13"/>
      <c r="D1000" s="13"/>
      <c r="E1000" s="13"/>
      <c r="F1000" s="13"/>
      <c r="M1000" s="13"/>
      <c r="N1000" s="13"/>
    </row>
  </sheetData>
  <mergeCells count="12">
    <mergeCell ref="X1:X2"/>
    <mergeCell ref="Y1:Y2"/>
    <mergeCell ref="Z1:Z2"/>
    <mergeCell ref="AA1:AA2"/>
    <mergeCell ref="AB1:AB2"/>
    <mergeCell ref="C1:D1"/>
    <mergeCell ref="S1:S2"/>
    <mergeCell ref="T1:W1"/>
    <mergeCell ref="H1:J1"/>
    <mergeCell ref="K1:O1"/>
    <mergeCell ref="P1:Q1"/>
    <mergeCell ref="R1:R2"/>
  </mergeCells>
  <conditionalFormatting sqref="Z3:Z27">
    <cfRule type="cellIs" dxfId="3" priority="2" stopIfTrue="1" operator="lessThan">
      <formula>0</formula>
    </cfRule>
  </conditionalFormatting>
  <conditionalFormatting sqref="AA24">
    <cfRule type="cellIs" dxfId="2" priority="3" stopIfTrue="1" operator="lessThan">
      <formula>0</formula>
    </cfRule>
  </conditionalFormatting>
  <conditionalFormatting sqref="AC24">
    <cfRule type="cellIs" dxfId="1" priority="1" stopIfTrue="1" operator="lessThan">
      <formula>0</formula>
    </cfRule>
  </conditionalFormatting>
  <printOptions gridLines="1"/>
  <pageMargins left="0.74803149606299213" right="0.74803149606299213" top="0.98425196850393704" bottom="0.98425196850393704" header="0" footer="0"/>
  <pageSetup paperSize="9" orientation="landscape" r:id="rId1"/>
  <headerFooter>
    <oddHeader>&amp;L&amp;F &amp;A&amp;R&amp;D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workbookViewId="0">
      <pane ySplit="2" topLeftCell="A3" activePane="bottomLeft" state="frozen"/>
      <selection pane="bottomLeft" activeCell="S3" sqref="S3"/>
    </sheetView>
  </sheetViews>
  <sheetFormatPr defaultColWidth="11.25" defaultRowHeight="15.75" customHeight="1"/>
  <cols>
    <col min="1" max="1" width="20.375" customWidth="1"/>
    <col min="2" max="17" width="6.625" customWidth="1"/>
    <col min="18" max="18" width="12.125" customWidth="1"/>
    <col min="19" max="19" width="6.625" customWidth="1"/>
    <col min="20" max="26" width="11" customWidth="1"/>
  </cols>
  <sheetData>
    <row r="1" spans="1:26" ht="12.75" customHeight="1">
      <c r="A1" s="81"/>
      <c r="B1" s="125" t="s">
        <v>63</v>
      </c>
      <c r="C1" s="116"/>
      <c r="D1" s="116"/>
      <c r="E1" s="116"/>
      <c r="F1" s="116"/>
      <c r="G1" s="116"/>
      <c r="H1" s="116"/>
      <c r="I1" s="120"/>
      <c r="J1" s="125" t="s">
        <v>64</v>
      </c>
      <c r="K1" s="116"/>
      <c r="L1" s="116"/>
      <c r="M1" s="116"/>
      <c r="N1" s="116"/>
      <c r="O1" s="116"/>
      <c r="P1" s="116"/>
      <c r="Q1" s="120"/>
      <c r="R1" s="82"/>
      <c r="S1" s="81" t="s">
        <v>65</v>
      </c>
      <c r="T1" s="38"/>
    </row>
    <row r="2" spans="1:26" ht="39.75" customHeight="1">
      <c r="A2" s="83" t="s">
        <v>0</v>
      </c>
      <c r="B2" s="84" t="s">
        <v>66</v>
      </c>
      <c r="C2" s="84" t="str">
        <f>"local "&amp;TEXT('Set Up'!E5,"DDDD")</f>
        <v>local Sunday</v>
      </c>
      <c r="D2" s="84" t="str">
        <f>"local "&amp;TEXT('Set Up'!F5,"DDDD")</f>
        <v>local Monday</v>
      </c>
      <c r="E2" s="84" t="str">
        <f>"local "&amp;TEXT('Set Up'!G5,"DDDD")</f>
        <v>local Tuesday</v>
      </c>
      <c r="F2" s="84" t="str">
        <f>"local "&amp;TEXT('Set Up'!H5,"DDDD")</f>
        <v>local Wednesday</v>
      </c>
      <c r="G2" s="84" t="str">
        <f>"local "&amp;TEXT('Set Up'!I5,"DDDD")</f>
        <v>local Thursday</v>
      </c>
      <c r="H2" s="84" t="str">
        <f>"local "&amp;TEXT('Set Up'!J5,"DDDD")</f>
        <v>local Friday</v>
      </c>
      <c r="I2" s="84" t="s">
        <v>67</v>
      </c>
      <c r="J2" s="84" t="str">
        <f>B2</f>
        <v>Main Journey</v>
      </c>
      <c r="K2" s="84" t="str">
        <f t="shared" ref="K2:P2" si="0">C2</f>
        <v>local Sunday</v>
      </c>
      <c r="L2" s="84" t="str">
        <f t="shared" si="0"/>
        <v>local Monday</v>
      </c>
      <c r="M2" s="84" t="str">
        <f t="shared" si="0"/>
        <v>local Tuesday</v>
      </c>
      <c r="N2" s="84" t="str">
        <f t="shared" si="0"/>
        <v>local Wednesday</v>
      </c>
      <c r="O2" s="84" t="str">
        <f t="shared" si="0"/>
        <v>local Thursday</v>
      </c>
      <c r="P2" s="84" t="str">
        <f t="shared" si="0"/>
        <v>local Friday</v>
      </c>
      <c r="Q2" s="84" t="s">
        <v>67</v>
      </c>
      <c r="R2" s="85" t="s">
        <v>122</v>
      </c>
      <c r="S2" s="85"/>
      <c r="T2" s="86"/>
      <c r="U2" s="87"/>
      <c r="V2" s="87"/>
      <c r="W2" s="87"/>
      <c r="X2" s="87"/>
      <c r="Y2" s="87"/>
      <c r="Z2" s="87"/>
    </row>
    <row r="3" spans="1:26" ht="12.75" customHeight="1">
      <c r="A3" s="88" t="str">
        <f>""&amp;'Main Form'!A3</f>
        <v/>
      </c>
      <c r="B3" s="89"/>
      <c r="C3" s="89"/>
      <c r="D3" s="89"/>
      <c r="E3" s="54"/>
      <c r="F3" s="54"/>
      <c r="G3" s="54"/>
      <c r="H3" s="54"/>
      <c r="I3" s="90">
        <f t="shared" ref="I3:I22" si="1">SUM(C3:H3)</f>
        <v>0</v>
      </c>
      <c r="J3" s="89"/>
      <c r="K3" s="89"/>
      <c r="L3" s="89"/>
      <c r="M3" s="54"/>
      <c r="N3" s="54"/>
      <c r="O3" s="54"/>
      <c r="P3" s="54"/>
      <c r="Q3" s="90">
        <f t="shared" ref="Q3:Q22" si="2">SUM(K3:P3)</f>
        <v>0</v>
      </c>
      <c r="R3" s="54"/>
      <c r="S3" s="108">
        <f>ROUND(((J3*IF(ISBLANK(R3),2.5,R3)+Q3*2.5)*'Set Up'!$H$25/100),2)</f>
        <v>0</v>
      </c>
      <c r="T3" s="38"/>
    </row>
    <row r="4" spans="1:26" ht="12.75" customHeight="1">
      <c r="A4" s="88" t="str">
        <f>""&amp;'Main Form'!A4</f>
        <v/>
      </c>
      <c r="B4" s="89"/>
      <c r="C4" s="89"/>
      <c r="D4" s="89"/>
      <c r="E4" s="54"/>
      <c r="F4" s="54"/>
      <c r="G4" s="54"/>
      <c r="H4" s="54"/>
      <c r="I4" s="90">
        <f t="shared" si="1"/>
        <v>0</v>
      </c>
      <c r="J4" s="89"/>
      <c r="K4" s="89"/>
      <c r="L4" s="89"/>
      <c r="M4" s="54"/>
      <c r="N4" s="54"/>
      <c r="O4" s="54"/>
      <c r="P4" s="54"/>
      <c r="Q4" s="90">
        <f t="shared" si="2"/>
        <v>0</v>
      </c>
      <c r="R4" s="54"/>
      <c r="S4" s="108">
        <f>ROUND(((J4*IF(ISBLANK(R4),2.5,R4)+Q4*2.5)*'Set Up'!$H$25/100),2)</f>
        <v>0</v>
      </c>
      <c r="T4" s="38"/>
    </row>
    <row r="5" spans="1:26" ht="12.75" customHeight="1">
      <c r="A5" s="88" t="str">
        <f>""&amp;'Main Form'!A5</f>
        <v/>
      </c>
      <c r="B5" s="89"/>
      <c r="C5" s="89"/>
      <c r="D5" s="89"/>
      <c r="E5" s="54"/>
      <c r="F5" s="54"/>
      <c r="G5" s="54"/>
      <c r="H5" s="54"/>
      <c r="I5" s="90">
        <f t="shared" si="1"/>
        <v>0</v>
      </c>
      <c r="J5" s="89"/>
      <c r="K5" s="89"/>
      <c r="L5" s="89"/>
      <c r="M5" s="54"/>
      <c r="N5" s="54"/>
      <c r="O5" s="54"/>
      <c r="P5" s="54"/>
      <c r="Q5" s="90">
        <f t="shared" si="2"/>
        <v>0</v>
      </c>
      <c r="R5" s="54"/>
      <c r="S5" s="108">
        <f>ROUND(((J5*IF(ISBLANK(R5),2.5,R5)+Q5*2.5)*'Set Up'!$H$25/100),2)</f>
        <v>0</v>
      </c>
      <c r="T5" s="38"/>
      <c r="W5" s="14"/>
    </row>
    <row r="6" spans="1:26" ht="12.75" customHeight="1">
      <c r="A6" s="88" t="str">
        <f>""&amp;'Main Form'!A6</f>
        <v/>
      </c>
      <c r="B6" s="89"/>
      <c r="C6" s="89"/>
      <c r="D6" s="89"/>
      <c r="E6" s="54"/>
      <c r="F6" s="54"/>
      <c r="G6" s="54"/>
      <c r="H6" s="54"/>
      <c r="I6" s="90">
        <f t="shared" si="1"/>
        <v>0</v>
      </c>
      <c r="J6" s="89"/>
      <c r="K6" s="89"/>
      <c r="L6" s="89"/>
      <c r="M6" s="54"/>
      <c r="N6" s="54"/>
      <c r="O6" s="54"/>
      <c r="P6" s="54"/>
      <c r="Q6" s="90">
        <f t="shared" si="2"/>
        <v>0</v>
      </c>
      <c r="R6" s="54"/>
      <c r="S6" s="108">
        <f>ROUND(((J6*IF(ISBLANK(R6),2.5,R6)+Q6*2.5)*'Set Up'!$H$25/100),2)</f>
        <v>0</v>
      </c>
      <c r="T6" s="38"/>
    </row>
    <row r="7" spans="1:26" ht="12.75" customHeight="1">
      <c r="A7" s="88" t="str">
        <f>""&amp;'Main Form'!A7</f>
        <v/>
      </c>
      <c r="B7" s="89"/>
      <c r="C7" s="89"/>
      <c r="D7" s="89"/>
      <c r="E7" s="54"/>
      <c r="F7" s="54"/>
      <c r="G7" s="54"/>
      <c r="H7" s="54"/>
      <c r="I7" s="90">
        <f t="shared" si="1"/>
        <v>0</v>
      </c>
      <c r="J7" s="89"/>
      <c r="K7" s="89"/>
      <c r="L7" s="89"/>
      <c r="M7" s="54"/>
      <c r="N7" s="54"/>
      <c r="O7" s="54"/>
      <c r="P7" s="54"/>
      <c r="Q7" s="90">
        <f t="shared" si="2"/>
        <v>0</v>
      </c>
      <c r="R7" s="54"/>
      <c r="S7" s="108">
        <f>ROUND(((J7*IF(ISBLANK(R7),2.5,R7)+Q7*2.5)*'Set Up'!$H$25/100),2)</f>
        <v>0</v>
      </c>
      <c r="T7" s="38"/>
    </row>
    <row r="8" spans="1:26" ht="12.75" customHeight="1">
      <c r="A8" s="88" t="str">
        <f>""&amp;'Main Form'!A8</f>
        <v/>
      </c>
      <c r="B8" s="89"/>
      <c r="C8" s="89"/>
      <c r="D8" s="89"/>
      <c r="E8" s="54"/>
      <c r="F8" s="54"/>
      <c r="G8" s="54"/>
      <c r="H8" s="54"/>
      <c r="I8" s="90">
        <f t="shared" si="1"/>
        <v>0</v>
      </c>
      <c r="J8" s="89"/>
      <c r="K8" s="89"/>
      <c r="L8" s="89"/>
      <c r="M8" s="54"/>
      <c r="N8" s="54"/>
      <c r="O8" s="54"/>
      <c r="P8" s="54"/>
      <c r="Q8" s="90">
        <f t="shared" si="2"/>
        <v>0</v>
      </c>
      <c r="R8" s="54"/>
      <c r="S8" s="108">
        <f>ROUND(((J8*IF(ISBLANK(R8),2.5,R8)+Q8*2.5)*'Set Up'!$H$25/100),2)</f>
        <v>0</v>
      </c>
      <c r="T8" s="38"/>
    </row>
    <row r="9" spans="1:26" ht="12.75" customHeight="1">
      <c r="A9" s="88" t="str">
        <f>""&amp;'Main Form'!A9</f>
        <v/>
      </c>
      <c r="B9" s="89"/>
      <c r="C9" s="89"/>
      <c r="D9" s="89"/>
      <c r="E9" s="54"/>
      <c r="F9" s="54"/>
      <c r="G9" s="54"/>
      <c r="H9" s="54"/>
      <c r="I9" s="90">
        <f t="shared" si="1"/>
        <v>0</v>
      </c>
      <c r="J9" s="89"/>
      <c r="K9" s="89"/>
      <c r="L9" s="89"/>
      <c r="M9" s="54"/>
      <c r="N9" s="54"/>
      <c r="O9" s="54"/>
      <c r="P9" s="54"/>
      <c r="Q9" s="90">
        <f t="shared" si="2"/>
        <v>0</v>
      </c>
      <c r="R9" s="54"/>
      <c r="S9" s="108">
        <f>ROUND(((J9*IF(ISBLANK(R9),2.5,R9)+Q9*2.5)*'Set Up'!$H$25/100),2)</f>
        <v>0</v>
      </c>
      <c r="T9" s="38"/>
    </row>
    <row r="10" spans="1:26" ht="12.75" customHeight="1">
      <c r="A10" s="88" t="str">
        <f>""&amp;'Main Form'!A10</f>
        <v/>
      </c>
      <c r="B10" s="89"/>
      <c r="C10" s="89"/>
      <c r="D10" s="89"/>
      <c r="E10" s="54"/>
      <c r="F10" s="54"/>
      <c r="G10" s="54"/>
      <c r="H10" s="54"/>
      <c r="I10" s="90">
        <f t="shared" si="1"/>
        <v>0</v>
      </c>
      <c r="J10" s="89"/>
      <c r="K10" s="89"/>
      <c r="L10" s="89"/>
      <c r="M10" s="54"/>
      <c r="N10" s="54"/>
      <c r="O10" s="54"/>
      <c r="P10" s="54"/>
      <c r="Q10" s="90">
        <f t="shared" si="2"/>
        <v>0</v>
      </c>
      <c r="R10" s="54"/>
      <c r="S10" s="108">
        <f>ROUND(((J10*IF(ISBLANK(R10),2.5,R10)+Q10*2.5)*'Set Up'!$H$25/100),2)</f>
        <v>0</v>
      </c>
      <c r="T10" s="38"/>
    </row>
    <row r="11" spans="1:26" ht="12.75" customHeight="1">
      <c r="A11" s="88" t="str">
        <f>""&amp;'Main Form'!A11</f>
        <v/>
      </c>
      <c r="B11" s="89"/>
      <c r="C11" s="89"/>
      <c r="D11" s="89"/>
      <c r="E11" s="54"/>
      <c r="F11" s="54"/>
      <c r="G11" s="54"/>
      <c r="H11" s="54"/>
      <c r="I11" s="90">
        <f t="shared" si="1"/>
        <v>0</v>
      </c>
      <c r="J11" s="89"/>
      <c r="K11" s="89"/>
      <c r="L11" s="89"/>
      <c r="M11" s="54"/>
      <c r="N11" s="54"/>
      <c r="O11" s="54"/>
      <c r="P11" s="54"/>
      <c r="Q11" s="90">
        <f t="shared" si="2"/>
        <v>0</v>
      </c>
      <c r="R11" s="54"/>
      <c r="S11" s="108">
        <f>ROUND(((J11*IF(ISBLANK(R11),2.5,R11)+Q11*2.5)*'Set Up'!$H$25/100),2)</f>
        <v>0</v>
      </c>
      <c r="T11" s="38"/>
    </row>
    <row r="12" spans="1:26" ht="12.75" customHeight="1">
      <c r="A12" s="88" t="str">
        <f>""&amp;'Main Form'!A12</f>
        <v/>
      </c>
      <c r="B12" s="89"/>
      <c r="C12" s="89"/>
      <c r="D12" s="89"/>
      <c r="E12" s="54"/>
      <c r="F12" s="54"/>
      <c r="G12" s="54"/>
      <c r="H12" s="54"/>
      <c r="I12" s="90">
        <f t="shared" si="1"/>
        <v>0</v>
      </c>
      <c r="J12" s="89"/>
      <c r="K12" s="89"/>
      <c r="L12" s="89"/>
      <c r="M12" s="54"/>
      <c r="N12" s="54"/>
      <c r="O12" s="54"/>
      <c r="P12" s="54"/>
      <c r="Q12" s="90">
        <f t="shared" si="2"/>
        <v>0</v>
      </c>
      <c r="R12" s="54"/>
      <c r="S12" s="108">
        <f>ROUND(((J12*IF(ISBLANK(R12),2.5,R12)+Q12*2.5)*'Set Up'!$H$25/100),2)</f>
        <v>0</v>
      </c>
    </row>
    <row r="13" spans="1:26" ht="12.75" customHeight="1">
      <c r="A13" s="88" t="str">
        <f>""&amp;'Main Form'!A13</f>
        <v/>
      </c>
      <c r="B13" s="89"/>
      <c r="C13" s="89"/>
      <c r="D13" s="89"/>
      <c r="E13" s="54"/>
      <c r="F13" s="54"/>
      <c r="G13" s="54"/>
      <c r="H13" s="54"/>
      <c r="I13" s="90">
        <f t="shared" si="1"/>
        <v>0</v>
      </c>
      <c r="J13" s="89"/>
      <c r="K13" s="89"/>
      <c r="L13" s="89"/>
      <c r="M13" s="54"/>
      <c r="N13" s="54"/>
      <c r="O13" s="54"/>
      <c r="P13" s="54"/>
      <c r="Q13" s="90">
        <f t="shared" si="2"/>
        <v>0</v>
      </c>
      <c r="R13" s="54"/>
      <c r="S13" s="108">
        <f>ROUND(((J13*IF(ISBLANK(R13),2.5,R13)+Q13*2.5)*'Set Up'!$H$25/100),2)</f>
        <v>0</v>
      </c>
    </row>
    <row r="14" spans="1:26" ht="12.75" customHeight="1">
      <c r="A14" s="88" t="str">
        <f>""&amp;'Main Form'!A14</f>
        <v/>
      </c>
      <c r="B14" s="89"/>
      <c r="C14" s="89"/>
      <c r="D14" s="89"/>
      <c r="E14" s="54"/>
      <c r="F14" s="54"/>
      <c r="G14" s="54"/>
      <c r="H14" s="54"/>
      <c r="I14" s="90">
        <f t="shared" si="1"/>
        <v>0</v>
      </c>
      <c r="J14" s="89"/>
      <c r="K14" s="89"/>
      <c r="L14" s="89"/>
      <c r="M14" s="54"/>
      <c r="N14" s="54"/>
      <c r="O14" s="54"/>
      <c r="P14" s="54"/>
      <c r="Q14" s="90">
        <f t="shared" si="2"/>
        <v>0</v>
      </c>
      <c r="R14" s="54"/>
      <c r="S14" s="108">
        <f>ROUND(((J14*IF(ISBLANK(R14),2.5,R14)+Q14*2.5)*'Set Up'!$H$25/100),2)</f>
        <v>0</v>
      </c>
    </row>
    <row r="15" spans="1:26" ht="12.75" customHeight="1">
      <c r="A15" s="88" t="str">
        <f>""&amp;'Main Form'!A15</f>
        <v/>
      </c>
      <c r="B15" s="89"/>
      <c r="C15" s="89"/>
      <c r="D15" s="89"/>
      <c r="E15" s="54"/>
      <c r="F15" s="54"/>
      <c r="G15" s="54"/>
      <c r="H15" s="54"/>
      <c r="I15" s="90">
        <f t="shared" si="1"/>
        <v>0</v>
      </c>
      <c r="J15" s="89"/>
      <c r="K15" s="89"/>
      <c r="L15" s="89"/>
      <c r="M15" s="54"/>
      <c r="N15" s="54"/>
      <c r="O15" s="54"/>
      <c r="P15" s="54"/>
      <c r="Q15" s="90">
        <f t="shared" si="2"/>
        <v>0</v>
      </c>
      <c r="R15" s="54"/>
      <c r="S15" s="108">
        <f>ROUND(((J15*IF(ISBLANK(R15),2.5,R15)+Q15*2.5)*'Set Up'!$H$25/100),2)</f>
        <v>0</v>
      </c>
    </row>
    <row r="16" spans="1:26" ht="12.75" customHeight="1">
      <c r="A16" s="88" t="str">
        <f>""&amp;'Main Form'!A16</f>
        <v/>
      </c>
      <c r="B16" s="89"/>
      <c r="C16" s="89"/>
      <c r="D16" s="89"/>
      <c r="E16" s="54"/>
      <c r="F16" s="54"/>
      <c r="G16" s="54"/>
      <c r="H16" s="54"/>
      <c r="I16" s="90">
        <f t="shared" si="1"/>
        <v>0</v>
      </c>
      <c r="J16" s="89"/>
      <c r="K16" s="89"/>
      <c r="L16" s="89"/>
      <c r="M16" s="54"/>
      <c r="N16" s="54"/>
      <c r="O16" s="54"/>
      <c r="P16" s="54"/>
      <c r="Q16" s="90">
        <f t="shared" si="2"/>
        <v>0</v>
      </c>
      <c r="R16" s="54"/>
      <c r="S16" s="108">
        <f>ROUND(((J16*IF(ISBLANK(R16),2.5,R16)+Q16*2.5)*'Set Up'!$H$25/100),2)</f>
        <v>0</v>
      </c>
    </row>
    <row r="17" spans="1:19" ht="12.75" customHeight="1">
      <c r="A17" s="88" t="str">
        <f>""&amp;'Main Form'!A17</f>
        <v/>
      </c>
      <c r="B17" s="89"/>
      <c r="C17" s="89"/>
      <c r="D17" s="89"/>
      <c r="E17" s="54"/>
      <c r="F17" s="54"/>
      <c r="G17" s="54"/>
      <c r="H17" s="54"/>
      <c r="I17" s="90">
        <f t="shared" si="1"/>
        <v>0</v>
      </c>
      <c r="J17" s="89"/>
      <c r="K17" s="89"/>
      <c r="L17" s="89"/>
      <c r="M17" s="54"/>
      <c r="N17" s="54"/>
      <c r="O17" s="54"/>
      <c r="P17" s="54"/>
      <c r="Q17" s="90">
        <f t="shared" si="2"/>
        <v>0</v>
      </c>
      <c r="R17" s="54"/>
      <c r="S17" s="108">
        <f>ROUND(((J17*IF(ISBLANK(R17),2.5,R17)+Q17*2.5)*'Set Up'!$H$25/100),2)</f>
        <v>0</v>
      </c>
    </row>
    <row r="18" spans="1:19" ht="12.75" customHeight="1">
      <c r="A18" s="88" t="str">
        <f>""&amp;'Main Form'!A18</f>
        <v/>
      </c>
      <c r="B18" s="89"/>
      <c r="C18" s="89"/>
      <c r="D18" s="89"/>
      <c r="E18" s="54"/>
      <c r="F18" s="54"/>
      <c r="G18" s="54"/>
      <c r="H18" s="54"/>
      <c r="I18" s="90">
        <f t="shared" si="1"/>
        <v>0</v>
      </c>
      <c r="J18" s="89"/>
      <c r="K18" s="89"/>
      <c r="L18" s="89"/>
      <c r="M18" s="54"/>
      <c r="N18" s="54"/>
      <c r="O18" s="54"/>
      <c r="P18" s="54"/>
      <c r="Q18" s="90">
        <f t="shared" si="2"/>
        <v>0</v>
      </c>
      <c r="R18" s="54"/>
      <c r="S18" s="108">
        <f>ROUND(((J18*IF(ISBLANK(R18),2.5,R18)+Q18*2.5)*'Set Up'!$H$25/100),2)</f>
        <v>0</v>
      </c>
    </row>
    <row r="19" spans="1:19" ht="12.75" customHeight="1">
      <c r="A19" s="88" t="str">
        <f>""&amp;'Main Form'!A19</f>
        <v/>
      </c>
      <c r="B19" s="89"/>
      <c r="C19" s="89"/>
      <c r="D19" s="89"/>
      <c r="E19" s="54"/>
      <c r="F19" s="54"/>
      <c r="G19" s="54"/>
      <c r="H19" s="54"/>
      <c r="I19" s="90">
        <f t="shared" si="1"/>
        <v>0</v>
      </c>
      <c r="J19" s="89"/>
      <c r="K19" s="89"/>
      <c r="L19" s="89"/>
      <c r="M19" s="54"/>
      <c r="N19" s="54"/>
      <c r="O19" s="54"/>
      <c r="P19" s="54"/>
      <c r="Q19" s="90">
        <f t="shared" si="2"/>
        <v>0</v>
      </c>
      <c r="R19" s="54"/>
      <c r="S19" s="108">
        <f>ROUND(((J19*IF(ISBLANK(R19),2.5,R19)+Q19*2.5)*'Set Up'!$H$25/100),2)</f>
        <v>0</v>
      </c>
    </row>
    <row r="20" spans="1:19" ht="12.75" customHeight="1">
      <c r="A20" s="88" t="str">
        <f>""&amp;'Main Form'!A20</f>
        <v/>
      </c>
      <c r="B20" s="89"/>
      <c r="C20" s="89"/>
      <c r="D20" s="89"/>
      <c r="E20" s="54"/>
      <c r="F20" s="54"/>
      <c r="G20" s="54"/>
      <c r="H20" s="54"/>
      <c r="I20" s="90">
        <f t="shared" si="1"/>
        <v>0</v>
      </c>
      <c r="J20" s="89"/>
      <c r="K20" s="89"/>
      <c r="L20" s="89"/>
      <c r="M20" s="54"/>
      <c r="N20" s="54"/>
      <c r="O20" s="54"/>
      <c r="P20" s="54"/>
      <c r="Q20" s="90">
        <f t="shared" si="2"/>
        <v>0</v>
      </c>
      <c r="R20" s="54"/>
      <c r="S20" s="108">
        <f>ROUND(((J20*IF(ISBLANK(R20),2.5,R20)+Q20*2.5)*'Set Up'!$H$25/100),2)</f>
        <v>0</v>
      </c>
    </row>
    <row r="21" spans="1:19" ht="12.75" customHeight="1">
      <c r="A21" s="88" t="str">
        <f>""&amp;'Main Form'!A21</f>
        <v/>
      </c>
      <c r="B21" s="89"/>
      <c r="C21" s="89"/>
      <c r="D21" s="89"/>
      <c r="E21" s="54"/>
      <c r="F21" s="54"/>
      <c r="G21" s="54"/>
      <c r="H21" s="54"/>
      <c r="I21" s="90">
        <f t="shared" si="1"/>
        <v>0</v>
      </c>
      <c r="J21" s="89"/>
      <c r="K21" s="89"/>
      <c r="L21" s="89"/>
      <c r="M21" s="54"/>
      <c r="N21" s="54"/>
      <c r="O21" s="54"/>
      <c r="P21" s="54"/>
      <c r="Q21" s="90">
        <f t="shared" si="2"/>
        <v>0</v>
      </c>
      <c r="R21" s="54"/>
      <c r="S21" s="108">
        <f>ROUND(((J21*IF(ISBLANK(R21),2.5,R21)+Q21*2.5)*'Set Up'!$H$25/100),2)</f>
        <v>0</v>
      </c>
    </row>
    <row r="22" spans="1:19" ht="12.75" customHeight="1">
      <c r="A22" s="88" t="str">
        <f>""&amp;'Main Form'!A22</f>
        <v/>
      </c>
      <c r="B22" s="89"/>
      <c r="C22" s="89"/>
      <c r="D22" s="89"/>
      <c r="E22" s="54"/>
      <c r="F22" s="54"/>
      <c r="G22" s="54"/>
      <c r="H22" s="54"/>
      <c r="I22" s="90">
        <f t="shared" si="1"/>
        <v>0</v>
      </c>
      <c r="J22" s="89"/>
      <c r="K22" s="89"/>
      <c r="L22" s="89"/>
      <c r="M22" s="54"/>
      <c r="N22" s="54"/>
      <c r="O22" s="54"/>
      <c r="P22" s="54"/>
      <c r="Q22" s="90">
        <f t="shared" si="2"/>
        <v>0</v>
      </c>
      <c r="R22" s="54"/>
      <c r="S22" s="108">
        <f>ROUND(((J22*IF(ISBLANK(R22),2.5,R22)+Q22*2.5)*'Set Up'!$H$25/100),2)</f>
        <v>0</v>
      </c>
    </row>
    <row r="23" spans="1:19" ht="12.75" customHeight="1"/>
    <row r="24" spans="1:19" ht="12.75" customHeight="1"/>
    <row r="25" spans="1:19" ht="12.75" customHeight="1"/>
    <row r="26" spans="1:19" ht="12.75" customHeight="1"/>
    <row r="27" spans="1:19" ht="12.75" customHeight="1"/>
    <row r="28" spans="1:19" ht="12.75" customHeight="1"/>
    <row r="29" spans="1:19" ht="12.75" customHeight="1"/>
    <row r="30" spans="1:19" ht="12.75" customHeight="1"/>
    <row r="31" spans="1:19" ht="12.75" customHeight="1"/>
    <row r="32" spans="1:19"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B1:I1"/>
    <mergeCell ref="J1:Q1"/>
  </mergeCells>
  <printOptions horizontalCentered="1" gridLines="1"/>
  <pageMargins left="0.74803149606299213" right="0.74803149606299213" top="0.98425196850393704" bottom="0.98425196850393704" header="0" footer="0"/>
  <pageSetup paperSize="9" orientation="landscape" r:id="rId1"/>
  <headerFooter>
    <oddHeader>&amp;L&amp;F &amp;A&amp;R&amp;D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1000"/>
  <sheetViews>
    <sheetView workbookViewId="0">
      <pane xSplit="1" ySplit="1" topLeftCell="B2" activePane="bottomRight" state="frozen"/>
      <selection pane="topRight" activeCell="B1" sqref="B1"/>
      <selection pane="bottomLeft" activeCell="A2" sqref="A2"/>
      <selection pane="bottomRight" activeCell="F2" sqref="F2"/>
    </sheetView>
  </sheetViews>
  <sheetFormatPr defaultColWidth="11.25" defaultRowHeight="15.75" customHeight="1"/>
  <cols>
    <col min="1" max="1" width="18.5" customWidth="1"/>
    <col min="2" max="5" width="11.25" customWidth="1"/>
    <col min="6" max="6" width="12.125" customWidth="1"/>
    <col min="7" max="27" width="11" customWidth="1"/>
  </cols>
  <sheetData>
    <row r="1" spans="1:27" ht="12.75" customHeight="1">
      <c r="A1" s="91" t="s">
        <v>46</v>
      </c>
      <c r="B1" s="92" t="s">
        <v>68</v>
      </c>
      <c r="C1" s="93" t="s">
        <v>0</v>
      </c>
      <c r="D1" s="93" t="s">
        <v>42</v>
      </c>
      <c r="E1" s="93" t="s">
        <v>93</v>
      </c>
      <c r="F1" s="93" t="s">
        <v>69</v>
      </c>
      <c r="G1" s="28"/>
      <c r="H1" s="28"/>
      <c r="I1" s="28"/>
      <c r="J1" s="28"/>
      <c r="K1" s="28"/>
      <c r="L1" s="28"/>
      <c r="M1" s="28"/>
      <c r="N1" s="28"/>
      <c r="O1" s="28"/>
      <c r="P1" s="28"/>
      <c r="Q1" s="28"/>
      <c r="R1" s="28"/>
      <c r="S1" s="28"/>
      <c r="T1" s="28"/>
      <c r="U1" s="28"/>
      <c r="V1" s="28"/>
      <c r="W1" s="28"/>
      <c r="X1" s="28"/>
      <c r="Y1" s="28"/>
      <c r="Z1" s="28"/>
      <c r="AA1" s="28"/>
    </row>
    <row r="2" spans="1:27" ht="12.75" customHeight="1">
      <c r="A2" s="54" t="str">
        <f>""&amp;'Main Form'!A3</f>
        <v/>
      </c>
      <c r="B2" s="48">
        <f>'Main Form'!J3</f>
        <v>0</v>
      </c>
      <c r="C2" s="47">
        <f>'Main Form'!O3+'Main Form'!Q3</f>
        <v>0</v>
      </c>
      <c r="D2" s="48">
        <f>'Main Form'!W3</f>
        <v>0</v>
      </c>
      <c r="E2" s="110">
        <f>'Main Form'!R3</f>
        <v>0</v>
      </c>
      <c r="F2" s="94">
        <f>B2+C2-D2+E2</f>
        <v>0</v>
      </c>
      <c r="G2" s="13"/>
      <c r="H2" s="13"/>
      <c r="I2" s="13"/>
      <c r="J2" s="13"/>
      <c r="K2" s="13"/>
      <c r="L2" s="13"/>
      <c r="M2" s="13"/>
      <c r="N2" s="13"/>
      <c r="O2" s="13"/>
      <c r="P2" s="13"/>
      <c r="Q2" s="13"/>
      <c r="R2" s="13"/>
      <c r="S2" s="13"/>
      <c r="T2" s="13"/>
      <c r="U2" s="13"/>
      <c r="V2" s="13"/>
      <c r="W2" s="13"/>
      <c r="X2" s="13"/>
      <c r="Y2" s="13"/>
      <c r="Z2" s="13"/>
      <c r="AA2" s="13"/>
    </row>
    <row r="3" spans="1:27" ht="12.75" customHeight="1">
      <c r="A3" s="54" t="str">
        <f>""&amp;'Main Form'!A4</f>
        <v/>
      </c>
      <c r="B3" s="48">
        <f>'Main Form'!J4</f>
        <v>0</v>
      </c>
      <c r="C3" s="47">
        <f>'Main Form'!O4+'Main Form'!Q4</f>
        <v>0</v>
      </c>
      <c r="D3" s="48">
        <f>'Main Form'!W4</f>
        <v>0</v>
      </c>
      <c r="E3" s="110">
        <f>'Main Form'!R4</f>
        <v>0</v>
      </c>
      <c r="F3" s="94">
        <f t="shared" ref="F3:F21" si="0">B3+C3-D3+E3</f>
        <v>0</v>
      </c>
    </row>
    <row r="4" spans="1:27" ht="12.75" customHeight="1">
      <c r="A4" s="54" t="str">
        <f>""&amp;'Main Form'!A5</f>
        <v/>
      </c>
      <c r="B4" s="48">
        <f>'Main Form'!J5</f>
        <v>0</v>
      </c>
      <c r="C4" s="47">
        <f>'Main Form'!O5+'Main Form'!Q5</f>
        <v>0</v>
      </c>
      <c r="D4" s="48">
        <f>'Main Form'!W5</f>
        <v>0</v>
      </c>
      <c r="E4" s="110">
        <f>'Main Form'!R5</f>
        <v>0</v>
      </c>
      <c r="F4" s="94">
        <f t="shared" si="0"/>
        <v>0</v>
      </c>
    </row>
    <row r="5" spans="1:27" ht="12.75" customHeight="1">
      <c r="A5" s="54" t="str">
        <f>""&amp;'Main Form'!A6</f>
        <v/>
      </c>
      <c r="B5" s="48">
        <f>'Main Form'!J6</f>
        <v>0</v>
      </c>
      <c r="C5" s="47">
        <f>'Main Form'!O6+'Main Form'!Q6</f>
        <v>0</v>
      </c>
      <c r="D5" s="48">
        <f>'Main Form'!W6</f>
        <v>0</v>
      </c>
      <c r="E5" s="110">
        <f>'Main Form'!R6</f>
        <v>0</v>
      </c>
      <c r="F5" s="94">
        <f t="shared" si="0"/>
        <v>0</v>
      </c>
    </row>
    <row r="6" spans="1:27" ht="12.75" customHeight="1">
      <c r="A6" s="54" t="str">
        <f>""&amp;'Main Form'!A7</f>
        <v/>
      </c>
      <c r="B6" s="48">
        <f>'Main Form'!J7</f>
        <v>0</v>
      </c>
      <c r="C6" s="47">
        <f>'Main Form'!O7+'Main Form'!Q7</f>
        <v>0</v>
      </c>
      <c r="D6" s="48">
        <f>'Main Form'!W7</f>
        <v>0</v>
      </c>
      <c r="E6" s="110">
        <f>'Main Form'!R7</f>
        <v>0</v>
      </c>
      <c r="F6" s="94">
        <f t="shared" si="0"/>
        <v>0</v>
      </c>
      <c r="H6" s="61"/>
    </row>
    <row r="7" spans="1:27" ht="12.75" customHeight="1">
      <c r="A7" s="54" t="str">
        <f>""&amp;'Main Form'!A8</f>
        <v/>
      </c>
      <c r="B7" s="48">
        <f>'Main Form'!J8</f>
        <v>0</v>
      </c>
      <c r="C7" s="47">
        <f>'Main Form'!O8+'Main Form'!Q8</f>
        <v>0</v>
      </c>
      <c r="D7" s="48">
        <f>'Main Form'!W8</f>
        <v>0</v>
      </c>
      <c r="E7" s="110">
        <f>'Main Form'!R8</f>
        <v>0</v>
      </c>
      <c r="F7" s="94">
        <f t="shared" si="0"/>
        <v>0</v>
      </c>
      <c r="H7" s="61"/>
    </row>
    <row r="8" spans="1:27" ht="12.75" customHeight="1">
      <c r="A8" s="54" t="str">
        <f>""&amp;'Main Form'!A9</f>
        <v/>
      </c>
      <c r="B8" s="48">
        <f>'Main Form'!J9</f>
        <v>0</v>
      </c>
      <c r="C8" s="47">
        <f>'Main Form'!O9+'Main Form'!Q9</f>
        <v>0</v>
      </c>
      <c r="D8" s="48">
        <f>'Main Form'!W9</f>
        <v>0</v>
      </c>
      <c r="E8" s="110">
        <f>'Main Form'!R9</f>
        <v>0</v>
      </c>
      <c r="F8" s="94">
        <f t="shared" si="0"/>
        <v>0</v>
      </c>
    </row>
    <row r="9" spans="1:27" ht="12.75" customHeight="1">
      <c r="A9" s="54" t="str">
        <f>""&amp;'Main Form'!A10</f>
        <v/>
      </c>
      <c r="B9" s="48">
        <f>'Main Form'!J10</f>
        <v>0</v>
      </c>
      <c r="C9" s="47">
        <f>'Main Form'!O10+'Main Form'!Q10</f>
        <v>0</v>
      </c>
      <c r="D9" s="48">
        <f>'Main Form'!W10</f>
        <v>0</v>
      </c>
      <c r="E9" s="110">
        <f>'Main Form'!R10</f>
        <v>0</v>
      </c>
      <c r="F9" s="94">
        <f t="shared" si="0"/>
        <v>0</v>
      </c>
      <c r="H9" s="61"/>
    </row>
    <row r="10" spans="1:27" ht="12.75" customHeight="1">
      <c r="A10" s="54" t="str">
        <f>""&amp;'Main Form'!A11</f>
        <v/>
      </c>
      <c r="B10" s="48">
        <f>'Main Form'!J11</f>
        <v>0</v>
      </c>
      <c r="C10" s="47">
        <f>'Main Form'!O11+'Main Form'!Q11</f>
        <v>0</v>
      </c>
      <c r="D10" s="48">
        <f>'Main Form'!W11</f>
        <v>0</v>
      </c>
      <c r="E10" s="110">
        <f>'Main Form'!R11</f>
        <v>0</v>
      </c>
      <c r="F10" s="94">
        <f t="shared" si="0"/>
        <v>0</v>
      </c>
    </row>
    <row r="11" spans="1:27" ht="12.75" customHeight="1">
      <c r="A11" s="54" t="str">
        <f>""&amp;'Main Form'!A12</f>
        <v/>
      </c>
      <c r="B11" s="48">
        <f>'Main Form'!J12</f>
        <v>0</v>
      </c>
      <c r="C11" s="47">
        <f>'Main Form'!O12+'Main Form'!Q12</f>
        <v>0</v>
      </c>
      <c r="D11" s="48">
        <f>'Main Form'!W12</f>
        <v>0</v>
      </c>
      <c r="E11" s="110">
        <f>'Main Form'!R12</f>
        <v>0</v>
      </c>
      <c r="F11" s="94">
        <f t="shared" si="0"/>
        <v>0</v>
      </c>
    </row>
    <row r="12" spans="1:27" ht="12.75" customHeight="1">
      <c r="A12" s="54" t="str">
        <f>""&amp;'Main Form'!A13</f>
        <v/>
      </c>
      <c r="B12" s="48">
        <f>'Main Form'!J13</f>
        <v>0</v>
      </c>
      <c r="C12" s="47">
        <f>'Main Form'!O13+'Main Form'!Q13</f>
        <v>0</v>
      </c>
      <c r="D12" s="48">
        <f>'Main Form'!W13</f>
        <v>0</v>
      </c>
      <c r="E12" s="110">
        <f>'Main Form'!R13</f>
        <v>0</v>
      </c>
      <c r="F12" s="94">
        <f t="shared" si="0"/>
        <v>0</v>
      </c>
    </row>
    <row r="13" spans="1:27" ht="12.75" customHeight="1">
      <c r="A13" s="54" t="str">
        <f>""&amp;'Main Form'!A14</f>
        <v/>
      </c>
      <c r="B13" s="48">
        <f>'Main Form'!J14</f>
        <v>0</v>
      </c>
      <c r="C13" s="47">
        <f>'Main Form'!O14+'Main Form'!Q14</f>
        <v>0</v>
      </c>
      <c r="D13" s="48">
        <f>'Main Form'!W14</f>
        <v>0</v>
      </c>
      <c r="E13" s="110">
        <f>'Main Form'!R14</f>
        <v>0</v>
      </c>
      <c r="F13" s="94">
        <f t="shared" si="0"/>
        <v>0</v>
      </c>
    </row>
    <row r="14" spans="1:27" ht="12.75" customHeight="1">
      <c r="A14" s="54" t="str">
        <f>""&amp;'Main Form'!A15</f>
        <v/>
      </c>
      <c r="B14" s="48">
        <f>'Main Form'!J15</f>
        <v>0</v>
      </c>
      <c r="C14" s="47">
        <f>'Main Form'!O15+'Main Form'!Q15</f>
        <v>0</v>
      </c>
      <c r="D14" s="48">
        <f>'Main Form'!W15</f>
        <v>0</v>
      </c>
      <c r="E14" s="110">
        <f>'Main Form'!R15</f>
        <v>0</v>
      </c>
      <c r="F14" s="94">
        <f t="shared" si="0"/>
        <v>0</v>
      </c>
    </row>
    <row r="15" spans="1:27" ht="12.75" customHeight="1">
      <c r="A15" s="54" t="str">
        <f>""&amp;'Main Form'!A16</f>
        <v/>
      </c>
      <c r="B15" s="48">
        <f>'Main Form'!J16</f>
        <v>0</v>
      </c>
      <c r="C15" s="47">
        <f>'Main Form'!O16+'Main Form'!Q16</f>
        <v>0</v>
      </c>
      <c r="D15" s="48">
        <f>'Main Form'!W16</f>
        <v>0</v>
      </c>
      <c r="E15" s="110">
        <f>'Main Form'!R16</f>
        <v>0</v>
      </c>
      <c r="F15" s="94">
        <f t="shared" si="0"/>
        <v>0</v>
      </c>
    </row>
    <row r="16" spans="1:27" ht="12.75" customHeight="1">
      <c r="A16" s="54" t="str">
        <f>""&amp;'Main Form'!A17</f>
        <v/>
      </c>
      <c r="B16" s="48">
        <f>'Main Form'!J17</f>
        <v>0</v>
      </c>
      <c r="C16" s="47">
        <f>'Main Form'!O17+'Main Form'!Q17</f>
        <v>0</v>
      </c>
      <c r="D16" s="48">
        <f>'Main Form'!W17</f>
        <v>0</v>
      </c>
      <c r="E16" s="110">
        <f>'Main Form'!R17</f>
        <v>0</v>
      </c>
      <c r="F16" s="94">
        <f t="shared" si="0"/>
        <v>0</v>
      </c>
    </row>
    <row r="17" spans="1:6" ht="12.75" customHeight="1">
      <c r="A17" s="54" t="str">
        <f>""&amp;'Main Form'!A18</f>
        <v/>
      </c>
      <c r="B17" s="48">
        <f>'Main Form'!J18</f>
        <v>0</v>
      </c>
      <c r="C17" s="47">
        <f>'Main Form'!O18+'Main Form'!Q18</f>
        <v>0</v>
      </c>
      <c r="D17" s="48">
        <f>'Main Form'!W18</f>
        <v>0</v>
      </c>
      <c r="E17" s="110">
        <f>'Main Form'!R18</f>
        <v>0</v>
      </c>
      <c r="F17" s="94">
        <f t="shared" si="0"/>
        <v>0</v>
      </c>
    </row>
    <row r="18" spans="1:6" ht="12.75" customHeight="1">
      <c r="A18" s="54" t="str">
        <f>""&amp;'Main Form'!A19</f>
        <v/>
      </c>
      <c r="B18" s="48">
        <f>'Main Form'!J19</f>
        <v>0</v>
      </c>
      <c r="C18" s="47">
        <f>'Main Form'!O19+'Main Form'!Q19</f>
        <v>0</v>
      </c>
      <c r="D18" s="48">
        <f>'Main Form'!W19</f>
        <v>0</v>
      </c>
      <c r="E18" s="110">
        <f>'Main Form'!R19</f>
        <v>0</v>
      </c>
      <c r="F18" s="94">
        <f t="shared" si="0"/>
        <v>0</v>
      </c>
    </row>
    <row r="19" spans="1:6" ht="12.75" customHeight="1">
      <c r="A19" s="54" t="str">
        <f>""&amp;'Main Form'!A20</f>
        <v/>
      </c>
      <c r="B19" s="48">
        <f>'Main Form'!J20</f>
        <v>0</v>
      </c>
      <c r="C19" s="47">
        <f>'Main Form'!O20+'Main Form'!Q20</f>
        <v>0</v>
      </c>
      <c r="D19" s="48">
        <f>'Main Form'!W20</f>
        <v>0</v>
      </c>
      <c r="E19" s="110">
        <f>'Main Form'!R20</f>
        <v>0</v>
      </c>
      <c r="F19" s="94">
        <f t="shared" si="0"/>
        <v>0</v>
      </c>
    </row>
    <row r="20" spans="1:6" ht="12.75" customHeight="1">
      <c r="A20" s="54" t="str">
        <f>""&amp;'Main Form'!A21</f>
        <v/>
      </c>
      <c r="B20" s="48">
        <f>'Main Form'!J21</f>
        <v>0</v>
      </c>
      <c r="C20" s="47">
        <f>'Main Form'!O21+'Main Form'!Q21</f>
        <v>0</v>
      </c>
      <c r="D20" s="48">
        <f>'Main Form'!W21</f>
        <v>0</v>
      </c>
      <c r="E20" s="110">
        <f>'Main Form'!R21</f>
        <v>0</v>
      </c>
      <c r="F20" s="94">
        <f t="shared" si="0"/>
        <v>0</v>
      </c>
    </row>
    <row r="21" spans="1:6" ht="12.75" customHeight="1">
      <c r="A21" s="54" t="str">
        <f>""&amp;'Main Form'!A22</f>
        <v/>
      </c>
      <c r="B21" s="48">
        <f>'Main Form'!J22</f>
        <v>0</v>
      </c>
      <c r="C21" s="47">
        <f>'Main Form'!O22+'Main Form'!Q22</f>
        <v>0</v>
      </c>
      <c r="D21" s="48">
        <f>'Main Form'!W22</f>
        <v>0</v>
      </c>
      <c r="E21" s="110">
        <f>'Main Form'!R22</f>
        <v>0</v>
      </c>
      <c r="F21" s="94">
        <f t="shared" si="0"/>
        <v>0</v>
      </c>
    </row>
    <row r="22" spans="1:6" ht="12.75" customHeight="1">
      <c r="A22" s="54"/>
      <c r="B22" s="67"/>
      <c r="C22" s="60"/>
      <c r="D22" s="67"/>
      <c r="E22" s="56"/>
      <c r="F22" s="56"/>
    </row>
    <row r="23" spans="1:6" ht="12.75" customHeight="1">
      <c r="A23" s="81" t="s">
        <v>60</v>
      </c>
      <c r="B23" s="79">
        <f t="shared" ref="B23:F23" si="1">SUM(B2:B22)</f>
        <v>0</v>
      </c>
      <c r="C23" s="78">
        <f t="shared" si="1"/>
        <v>0</v>
      </c>
      <c r="D23" s="79">
        <f t="shared" si="1"/>
        <v>0</v>
      </c>
      <c r="E23" s="79">
        <f t="shared" si="1"/>
        <v>0</v>
      </c>
      <c r="F23" s="75">
        <f t="shared" si="1"/>
        <v>0</v>
      </c>
    </row>
    <row r="24" spans="1:6" ht="12.75" customHeight="1">
      <c r="B24" s="61"/>
      <c r="C24" s="61"/>
      <c r="D24" s="61"/>
      <c r="E24" s="61"/>
      <c r="F24" s="61"/>
    </row>
    <row r="25" spans="1:6" ht="12.75" customHeight="1"/>
    <row r="26" spans="1:6" ht="12.75" customHeight="1"/>
    <row r="27" spans="1:6" ht="12.75" customHeight="1"/>
    <row r="28" spans="1:6" ht="12.75" customHeight="1"/>
    <row r="29" spans="1:6" ht="12.75" customHeight="1"/>
    <row r="30" spans="1:6" ht="12.75" customHeight="1"/>
    <row r="31" spans="1:6" ht="12.75" customHeight="1"/>
    <row r="32" spans="1:6"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conditionalFormatting sqref="F2:F24">
    <cfRule type="cellIs" dxfId="0" priority="1" stopIfTrue="1" operator="lessThan">
      <formula>0</formula>
    </cfRule>
  </conditionalFormatting>
  <printOptions gridLines="1"/>
  <pageMargins left="0.74803149606299213" right="0.74803149606299213" top="0.98425196850393704" bottom="0.98425196850393704" header="0" footer="0"/>
  <pageSetup paperSize="9" orientation="portrait"/>
  <headerFooter>
    <oddHeader>&amp;L&amp;F &amp;A&amp;R&amp;D</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1000"/>
  <sheetViews>
    <sheetView workbookViewId="0">
      <selection activeCell="B3" sqref="B3"/>
    </sheetView>
  </sheetViews>
  <sheetFormatPr defaultColWidth="11.25" defaultRowHeight="15.75" customHeight="1"/>
  <cols>
    <col min="1" max="1" width="24.875" customWidth="1"/>
    <col min="2" max="2" width="17.125" customWidth="1"/>
    <col min="3" max="3" width="13.625" customWidth="1"/>
    <col min="4" max="4" width="13.125" customWidth="1"/>
    <col min="5" max="5" width="11" customWidth="1"/>
    <col min="6" max="6" width="12.25" customWidth="1"/>
    <col min="7" max="7" width="11" customWidth="1"/>
    <col min="8" max="8" width="14.375" customWidth="1"/>
    <col min="9" max="9" width="15.25" customWidth="1"/>
    <col min="10" max="26" width="11" customWidth="1"/>
  </cols>
  <sheetData>
    <row r="1" spans="1:10" ht="12.75" customHeight="1"/>
    <row r="2" spans="1:10" ht="27.75" customHeight="1">
      <c r="A2" s="81"/>
      <c r="B2" s="95" t="s">
        <v>70</v>
      </c>
      <c r="C2" s="95" t="s">
        <v>71</v>
      </c>
      <c r="D2" s="95" t="s">
        <v>72</v>
      </c>
      <c r="E2" s="95" t="s">
        <v>73</v>
      </c>
      <c r="F2" s="95" t="s">
        <v>74</v>
      </c>
      <c r="G2" s="95" t="s">
        <v>75</v>
      </c>
    </row>
    <row r="3" spans="1:10" ht="27.75" customHeight="1">
      <c r="A3" s="81" t="s">
        <v>76</v>
      </c>
      <c r="B3" s="96">
        <f>'Main Form'!H24</f>
        <v>0</v>
      </c>
      <c r="C3" s="96">
        <f>'Main Form'!X24</f>
        <v>0</v>
      </c>
      <c r="D3" s="96">
        <f>'Main Form'!Y24</f>
        <v>0</v>
      </c>
      <c r="E3" s="96">
        <f>'Main Form'!O24</f>
        <v>0</v>
      </c>
      <c r="F3" s="97">
        <f>'Main Form'!P24</f>
        <v>0</v>
      </c>
      <c r="G3" s="79">
        <f>SUM(B3:F3)</f>
        <v>0</v>
      </c>
    </row>
    <row r="4" spans="1:10" ht="27.75" customHeight="1">
      <c r="A4" s="81"/>
      <c r="B4" s="95" t="s">
        <v>77</v>
      </c>
      <c r="C4" s="95" t="s">
        <v>78</v>
      </c>
      <c r="D4" s="95" t="s">
        <v>79</v>
      </c>
      <c r="E4" s="98"/>
      <c r="F4" s="99"/>
      <c r="G4" s="100"/>
    </row>
    <row r="5" spans="1:10" ht="27.75" customHeight="1">
      <c r="A5" s="81" t="s">
        <v>80</v>
      </c>
      <c r="B5" s="98"/>
      <c r="C5" s="96">
        <f>'Main Form'!T24</f>
        <v>0</v>
      </c>
      <c r="D5" s="96">
        <f>'Main Form'!V24</f>
        <v>0</v>
      </c>
      <c r="E5" s="96">
        <f>'Main Form'!U24</f>
        <v>0</v>
      </c>
      <c r="F5" s="101">
        <f>F3-F6</f>
        <v>0</v>
      </c>
      <c r="G5" s="79">
        <f>SUM(B5:F5)</f>
        <v>0</v>
      </c>
      <c r="H5" s="14" t="s">
        <v>81</v>
      </c>
    </row>
    <row r="6" spans="1:10" ht="27.75" customHeight="1">
      <c r="A6" s="81" t="s">
        <v>82</v>
      </c>
      <c r="B6" s="100"/>
      <c r="C6" s="79">
        <f>B3+C3-B5-C5</f>
        <v>0</v>
      </c>
      <c r="D6" s="79">
        <f t="shared" ref="D6:E6" si="0">D3-D5</f>
        <v>0</v>
      </c>
      <c r="E6" s="79">
        <f t="shared" si="0"/>
        <v>0</v>
      </c>
      <c r="F6" s="101">
        <f>'Main Form'!Q24</f>
        <v>0</v>
      </c>
      <c r="G6" s="79">
        <f>G3-G5</f>
        <v>0</v>
      </c>
      <c r="H6" s="53">
        <f>SUM(C6:F6)</f>
        <v>0</v>
      </c>
    </row>
    <row r="7" spans="1:10" ht="12.75" customHeight="1"/>
    <row r="8" spans="1:10" ht="12.75" customHeight="1"/>
    <row r="9" spans="1:10" ht="12.75" customHeight="1">
      <c r="A9" s="14"/>
      <c r="B9" s="61"/>
      <c r="C9" s="61"/>
      <c r="D9" s="61"/>
      <c r="E9" s="61"/>
      <c r="F9" s="61"/>
      <c r="G9" s="61"/>
      <c r="H9" s="1" t="s">
        <v>83</v>
      </c>
      <c r="J9" s="102" t="e">
        <f>J10/'Main Form'!B26</f>
        <v>#DIV/0!</v>
      </c>
    </row>
    <row r="10" spans="1:10" ht="12.75" customHeight="1">
      <c r="A10" s="14"/>
      <c r="B10" s="61"/>
      <c r="D10" s="61"/>
      <c r="E10" s="61"/>
      <c r="F10" s="61"/>
      <c r="G10" s="61"/>
      <c r="H10" s="1" t="s">
        <v>84</v>
      </c>
      <c r="J10" s="103">
        <f>'Main Form'!$F$26</f>
        <v>0</v>
      </c>
    </row>
    <row r="11" spans="1:10" ht="12.75" customHeight="1">
      <c r="A11" s="14"/>
      <c r="B11" s="61"/>
      <c r="D11" s="61"/>
      <c r="E11" s="61"/>
      <c r="F11" s="61"/>
      <c r="G11" s="61"/>
      <c r="H11" s="1" t="s">
        <v>85</v>
      </c>
      <c r="J11" s="103">
        <f>'Main Form'!M24+'Main Form'!K24</f>
        <v>0</v>
      </c>
    </row>
    <row r="12" spans="1:10" ht="12.75" customHeight="1">
      <c r="A12" s="14"/>
      <c r="B12" s="61"/>
      <c r="D12" s="61"/>
      <c r="E12" s="61"/>
      <c r="F12" s="61"/>
      <c r="G12" s="61"/>
      <c r="H12" s="1" t="s">
        <v>86</v>
      </c>
      <c r="I12" s="14" t="s">
        <v>87</v>
      </c>
      <c r="J12" s="104">
        <f>'Main Form'!H26+'Main Form'!R24</f>
        <v>0</v>
      </c>
    </row>
    <row r="13" spans="1:10" ht="12.75" customHeight="1">
      <c r="A13" s="14"/>
      <c r="B13" s="61"/>
      <c r="D13" s="61"/>
      <c r="E13" s="61"/>
      <c r="F13" s="61"/>
      <c r="G13" s="61"/>
      <c r="I13" s="1" t="s">
        <v>88</v>
      </c>
      <c r="J13" s="104">
        <f>'Main Form'!H24-'Main Form'!H26</f>
        <v>0</v>
      </c>
    </row>
    <row r="14" spans="1:10" ht="12.75" customHeight="1">
      <c r="A14" s="14"/>
      <c r="C14" s="61"/>
      <c r="D14" s="61"/>
      <c r="E14" s="61"/>
      <c r="F14" s="61"/>
      <c r="G14" s="61"/>
      <c r="I14" s="1" t="s">
        <v>89</v>
      </c>
      <c r="J14" s="104">
        <f>E3+F3</f>
        <v>0</v>
      </c>
    </row>
    <row r="15" spans="1:10" ht="12.75" customHeight="1">
      <c r="A15" s="14"/>
      <c r="B15" s="61"/>
      <c r="C15" s="61"/>
      <c r="D15" s="61"/>
      <c r="E15" s="61"/>
      <c r="F15" s="61"/>
      <c r="G15" s="61"/>
      <c r="I15" s="1" t="s">
        <v>44</v>
      </c>
      <c r="J15" s="104">
        <f>D3</f>
        <v>0</v>
      </c>
    </row>
    <row r="16" spans="1:10" ht="12.75" customHeight="1">
      <c r="A16" s="14"/>
      <c r="B16" s="61"/>
      <c r="C16" s="61"/>
      <c r="D16" s="61"/>
      <c r="E16" s="61"/>
      <c r="F16" s="61"/>
      <c r="G16" s="61"/>
      <c r="I16" s="1" t="s">
        <v>90</v>
      </c>
      <c r="J16" s="104">
        <f>SUM(J12:J15)</f>
        <v>0</v>
      </c>
    </row>
    <row r="17" spans="1:10" ht="12.75" customHeight="1">
      <c r="A17" s="14"/>
      <c r="B17" s="61"/>
      <c r="C17" s="61"/>
      <c r="D17" s="61"/>
      <c r="E17" s="61"/>
      <c r="F17" s="61"/>
      <c r="G17" s="61"/>
      <c r="H17" s="1" t="s">
        <v>91</v>
      </c>
      <c r="I17" s="1" t="s">
        <v>92</v>
      </c>
      <c r="J17" s="104">
        <f>B5</f>
        <v>0</v>
      </c>
    </row>
    <row r="18" spans="1:10" ht="12.75" customHeight="1">
      <c r="A18" s="14"/>
      <c r="B18" s="61"/>
      <c r="C18" s="61"/>
      <c r="I18" s="1" t="s">
        <v>57</v>
      </c>
      <c r="J18" s="104">
        <f>'Main Form'!$T$24-C3</f>
        <v>0</v>
      </c>
    </row>
    <row r="19" spans="1:10" ht="12.75" customHeight="1">
      <c r="A19" s="14"/>
      <c r="B19" s="61"/>
      <c r="C19" s="61"/>
      <c r="I19" s="1" t="s">
        <v>89</v>
      </c>
      <c r="J19" s="104">
        <f>E5+F5</f>
        <v>0</v>
      </c>
    </row>
    <row r="20" spans="1:10" ht="12.75" customHeight="1">
      <c r="A20" s="14"/>
      <c r="B20" s="61"/>
      <c r="C20" s="61"/>
      <c r="I20" s="14" t="s">
        <v>93</v>
      </c>
      <c r="J20" s="104">
        <f>D5</f>
        <v>0</v>
      </c>
    </row>
    <row r="21" spans="1:10" ht="12.75" customHeight="1">
      <c r="A21" s="14"/>
      <c r="B21" s="61"/>
      <c r="C21" s="61"/>
      <c r="I21" s="1" t="s">
        <v>90</v>
      </c>
      <c r="J21" s="104">
        <f>SUM(J17:J20)</f>
        <v>0</v>
      </c>
    </row>
    <row r="22" spans="1:10" ht="12.75" customHeight="1">
      <c r="A22" s="14"/>
      <c r="B22" s="61"/>
      <c r="C22" s="61"/>
      <c r="D22" s="61"/>
      <c r="H22" s="1" t="s">
        <v>94</v>
      </c>
      <c r="J22" s="105">
        <f>J16-J21</f>
        <v>0</v>
      </c>
    </row>
    <row r="23" spans="1:10" ht="12.75" customHeight="1">
      <c r="A23" s="14"/>
      <c r="B23" s="61"/>
      <c r="D23" s="61"/>
      <c r="H23" s="1" t="s">
        <v>95</v>
      </c>
      <c r="I23" s="1" t="s">
        <v>96</v>
      </c>
      <c r="J23" s="104" t="e">
        <f>J12/J10</f>
        <v>#DIV/0!</v>
      </c>
    </row>
    <row r="24" spans="1:10" ht="12.75" customHeight="1">
      <c r="A24" s="14"/>
      <c r="B24" s="61"/>
      <c r="C24" s="61"/>
      <c r="I24" s="1" t="s">
        <v>97</v>
      </c>
      <c r="J24" s="104" t="e">
        <f>J14/J11</f>
        <v>#DIV/0!</v>
      </c>
    </row>
    <row r="25" spans="1:10" ht="12.75" customHeight="1">
      <c r="B25" s="61"/>
      <c r="H25" s="1" t="s">
        <v>98</v>
      </c>
      <c r="I25" s="1" t="s">
        <v>96</v>
      </c>
      <c r="J25" s="104">
        <f>'Set Up'!$D$25</f>
        <v>22</v>
      </c>
    </row>
    <row r="26" spans="1:10" ht="12.75" customHeight="1">
      <c r="A26" s="14"/>
      <c r="B26" s="61"/>
      <c r="I26" s="1" t="s">
        <v>97</v>
      </c>
      <c r="J26" s="106">
        <f>'Set Up'!$F$25/100</f>
        <v>9.0999999999999998E-2</v>
      </c>
    </row>
    <row r="27" spans="1:10" ht="12.75" customHeight="1">
      <c r="A27" s="14"/>
      <c r="B27" s="61"/>
      <c r="I27" s="1" t="s">
        <v>90</v>
      </c>
      <c r="J27" s="104">
        <f>J10*J25+J11*J26</f>
        <v>0</v>
      </c>
    </row>
    <row r="28" spans="1:10" ht="12.75" customHeight="1">
      <c r="A28" s="14"/>
      <c r="B28" s="61"/>
      <c r="I28" s="1" t="s">
        <v>94</v>
      </c>
      <c r="J28" s="104">
        <f>J27-J21</f>
        <v>0</v>
      </c>
    </row>
    <row r="29" spans="1:10" ht="12.75" customHeight="1">
      <c r="A29" s="14"/>
      <c r="B29" s="61"/>
      <c r="H29" s="1" t="s">
        <v>99</v>
      </c>
      <c r="J29" s="104" t="e">
        <f>J18/J10</f>
        <v>#DIV/0!</v>
      </c>
    </row>
    <row r="30" spans="1:10" ht="12.75" customHeight="1">
      <c r="A30" s="14"/>
      <c r="B30" s="61"/>
    </row>
    <row r="31" spans="1:10" ht="12.75" customHeight="1">
      <c r="A31" s="14"/>
      <c r="B31" s="61"/>
    </row>
    <row r="32" spans="1:10" ht="12.75" customHeight="1">
      <c r="A32" s="14"/>
      <c r="B32" s="61"/>
    </row>
    <row r="33" spans="1:2" ht="12.75" customHeight="1">
      <c r="A33" s="14"/>
      <c r="B33" s="61"/>
    </row>
    <row r="34" spans="1:2" ht="12.75" customHeight="1">
      <c r="A34" s="14"/>
      <c r="B34" s="61"/>
    </row>
    <row r="35" spans="1:2" ht="12.75" customHeight="1"/>
    <row r="36" spans="1:2" ht="12.75" customHeight="1">
      <c r="A36" s="14"/>
      <c r="B36" s="61"/>
    </row>
    <row r="37" spans="1:2" ht="12.75" customHeight="1"/>
    <row r="38" spans="1:2" ht="12.75" customHeight="1"/>
    <row r="39" spans="1:2" ht="12.75" customHeight="1"/>
    <row r="40" spans="1:2" ht="12.75" customHeight="1"/>
    <row r="41" spans="1:2" ht="12.75" customHeight="1"/>
    <row r="42" spans="1:2" ht="12.75" customHeight="1"/>
    <row r="43" spans="1:2" ht="12.75" customHeight="1"/>
    <row r="44" spans="1:2" ht="12.75" customHeight="1"/>
    <row r="45" spans="1:2" ht="12.75" customHeight="1"/>
    <row r="46" spans="1:2" ht="12.75" customHeight="1"/>
    <row r="47" spans="1:2" ht="12.75" customHeight="1"/>
    <row r="48" spans="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horizontalCentered="1"/>
  <pageMargins left="0.74803149606299213" right="0.74803149606299213" top="0.98425196850393704" bottom="0.98425196850393704" header="0" footer="0"/>
  <pageSetup paperSize="9" orientation="landscape"/>
  <headerFooter>
    <oddHeader>&amp;L&amp;F &amp;A&amp;R&amp;D</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Set Up</vt:lpstr>
      <vt:lpstr>Main Form</vt:lpstr>
      <vt:lpstr>Cars</vt:lpstr>
      <vt:lpstr>People Summary</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dc:creator>
  <cp:lastModifiedBy>Hugh Wallis</cp:lastModifiedBy>
  <dcterms:created xsi:type="dcterms:W3CDTF">2024-01-05T14:14:25Z</dcterms:created>
  <dcterms:modified xsi:type="dcterms:W3CDTF">2026-03-21T17:00:32Z</dcterms:modified>
</cp:coreProperties>
</file>